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Sheet1!$A$1:$C$151</definedName>
  </definedNames>
  <calcPr calcId="124519"/>
</workbook>
</file>

<file path=xl/calcChain.xml><?xml version="1.0" encoding="utf-8"?>
<calcChain xmlns="http://schemas.openxmlformats.org/spreadsheetml/2006/main">
  <c r="C151" i="1"/>
  <c r="C142"/>
  <c r="C145"/>
  <c r="C112"/>
  <c r="C119"/>
  <c r="C121"/>
  <c r="C123"/>
  <c r="C139"/>
  <c r="C131" s="1"/>
  <c r="C124"/>
  <c r="C126"/>
  <c r="C93" l="1"/>
  <c r="C89"/>
  <c r="C87"/>
  <c r="C85"/>
  <c r="C101"/>
  <c r="C99"/>
  <c r="C82"/>
  <c r="C69"/>
  <c r="C64"/>
  <c r="C60"/>
  <c r="C58"/>
  <c r="C53"/>
  <c r="C51"/>
  <c r="C49"/>
  <c r="C38"/>
  <c r="C25"/>
  <c r="C116"/>
  <c r="C114"/>
  <c r="C108"/>
  <c r="C106"/>
  <c r="C83" l="1"/>
  <c r="C104"/>
  <c r="C96"/>
  <c r="C21"/>
  <c r="D8" i="2"/>
  <c r="B5"/>
  <c r="A6"/>
</calcChain>
</file>

<file path=xl/sharedStrings.xml><?xml version="1.0" encoding="utf-8"?>
<sst xmlns="http://schemas.openxmlformats.org/spreadsheetml/2006/main" count="126" uniqueCount="65">
  <si>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</si>
  <si>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</si>
  <si>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</si>
  <si>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</si>
  <si>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</si>
  <si>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</si>
  <si>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</si>
  <si>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</si>
  <si>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</si>
  <si>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</si>
  <si>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</si>
  <si>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</si>
  <si>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</si>
  <si>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</si>
  <si>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</si>
  <si>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</si>
  <si>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</si>
  <si>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</si>
  <si>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</si>
  <si>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</si>
  <si>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</si>
  <si>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</si>
  <si>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</si>
  <si>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</si>
  <si>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</si>
  <si>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</si>
  <si>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</si>
  <si>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</si>
  <si>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</si>
  <si>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</si>
  <si>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</si>
  <si>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</si>
  <si>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</si>
  <si>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</si>
  <si>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</si>
  <si>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</si>
  <si>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</si>
  <si>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</si>
  <si>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</si>
  <si>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</si>
  <si>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</si>
  <si>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</si>
  <si>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</si>
  <si>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</si>
  <si>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</si>
  <si>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БР.90</t>
  </si>
  <si>
    <t>18.09.2025.g.</t>
  </si>
  <si>
    <t>MAKLER DOO BEOGRAD</t>
  </si>
  <si>
    <t>Narcissus d.o.o.</t>
  </si>
  <si>
    <t>MAYMEDICA DOO BEOGRAD</t>
  </si>
  <si>
    <t>BIOTEC Medical</t>
  </si>
  <si>
    <t>VEGA DOO</t>
  </si>
  <si>
    <t>FLORA KOMERC DOO</t>
  </si>
  <si>
    <t>PHOENIX PHARMA DOO BEOGRAD</t>
  </si>
  <si>
    <t>Farmalogist d.o.o.</t>
  </si>
  <si>
    <t>Sopharma Trading</t>
  </si>
  <si>
    <t>PROTON SYSTEM DOO BEOGRAD</t>
  </si>
  <si>
    <t>ADOC D.O.O. Beograd</t>
  </si>
  <si>
    <t>Amicus SRB d.o.o.</t>
  </si>
  <si>
    <t>B. Braun Adria RSRB d.o.o.</t>
  </si>
  <si>
    <t>MEDIKUNION DOO</t>
  </si>
  <si>
    <t>BEOHEM-3 d.o.o.</t>
  </si>
  <si>
    <t>ROCHE DOO BEOGRAD</t>
  </si>
  <si>
    <t>PharmaSwiss doo</t>
  </si>
  <si>
    <t>T&amp;M GROUP SOLUTIONS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</si>
</sst>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8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2" fontId="3" fillId="0" borderId="13" xfId="0" applyNumberFormat="1" applyFont="1" applyBorder="1" applyAlignment="1">
      <alignment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7" fillId="0" borderId="16" xfId="0" applyNumberFormat="1" applyFont="1" applyBorder="1" applyAlignment="1">
      <alignment horizontal="right" vertical="top"/>
    </xf>
    <xf numFmtId="2" fontId="3" fillId="2" borderId="2" xfId="0" applyNumberFormat="1" applyFont="1" applyFill="1" applyBorder="1" applyAlignment="1">
      <alignment wrapText="1"/>
    </xf>
    <xf numFmtId="4" fontId="8" fillId="0" borderId="3" xfId="0" applyNumberFormat="1" applyFont="1" applyBorder="1" applyAlignment="1">
      <alignment horizontal="right" vertical="top"/>
    </xf>
    <xf numFmtId="4" fontId="0" fillId="0" borderId="13" xfId="0" applyNumberFormat="1" applyBorder="1" applyAlignment="1">
      <alignment horizontal="right" vertical="top"/>
    </xf>
    <xf numFmtId="4" fontId="0" fillId="0" borderId="17" xfId="0" applyNumberFormat="1" applyBorder="1" applyAlignment="1">
      <alignment horizontal="right" vertical="top"/>
    </xf>
    <xf numFmtId="4" fontId="3" fillId="2" borderId="13" xfId="0" applyNumberFormat="1" applyFont="1" applyFill="1" applyBorder="1"/>
    <xf numFmtId="4" fontId="0" fillId="0" borderId="6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2" xfId="0" applyFont="1" applyBorder="1"/>
    <xf numFmtId="4" fontId="0" fillId="0" borderId="3" xfId="0" applyNumberFormat="1" applyBorder="1" applyAlignment="1">
      <alignment horizontal="right" vertical="top"/>
    </xf>
    <xf numFmtId="0" fontId="0" fillId="0" borderId="3" xfId="0" applyBorder="1" applyAlignment="1">
      <alignment vertical="top"/>
    </xf>
    <xf numFmtId="0" fontId="3" fillId="0" borderId="2" xfId="0" applyFont="1" applyBorder="1" applyAlignment="1">
      <alignment horizontal="left" vertical="center"/>
    </xf>
    <xf numFmtId="0" fontId="0" fillId="0" borderId="17" xfId="0" applyBorder="1" applyAlignment="1">
      <alignment vertical="top"/>
    </xf>
    <xf numFmtId="164" fontId="3" fillId="2" borderId="18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2"/>
  <sheetViews>
    <sheetView tabSelected="1" view="pageBreakPreview" topLeftCell="A122" zoomScaleSheetLayoutView="100" workbookViewId="0">
      <selection activeCell="C14" sqref="C1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9" t="s">
        <v>45</v>
      </c>
      <c r="B1" s="50"/>
      <c r="C1" s="51"/>
    </row>
    <row r="2" spans="1:3" s="1" customFormat="1" ht="39" customHeight="1">
      <c r="A2" s="52"/>
      <c r="B2" s="53"/>
      <c r="C2" s="54"/>
    </row>
    <row r="3" spans="1:3" s="2" customFormat="1" ht="23.25" customHeight="1">
      <c r="A3" s="55"/>
      <c r="B3" s="56"/>
      <c r="C3" s="57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19834564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19834564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8" t="s">
        <v>10</v>
      </c>
      <c r="C16" s="59"/>
    </row>
    <row r="17" spans="1:4" s="16" customFormat="1" ht="24" customHeight="1">
      <c r="A17" s="14">
        <v>10</v>
      </c>
      <c r="B17" s="15" t="s">
        <v>14</v>
      </c>
      <c r="C17" s="29">
        <v>0</v>
      </c>
    </row>
    <row r="18" spans="1:4" s="16" customFormat="1" ht="24" customHeight="1">
      <c r="A18" s="14">
        <v>11</v>
      </c>
      <c r="B18" s="17" t="s">
        <v>13</v>
      </c>
      <c r="C18" s="27">
        <v>0</v>
      </c>
    </row>
    <row r="19" spans="1:4" s="16" customFormat="1" ht="24" customHeight="1">
      <c r="A19" s="14">
        <v>12</v>
      </c>
      <c r="B19" s="17" t="s">
        <v>19</v>
      </c>
      <c r="C19" s="29">
        <v>0</v>
      </c>
    </row>
    <row r="20" spans="1:4" s="35" customFormat="1" ht="21" customHeight="1">
      <c r="A20" s="14">
        <v>13</v>
      </c>
      <c r="B20" s="34" t="s">
        <v>36</v>
      </c>
      <c r="C20" s="42">
        <v>0</v>
      </c>
    </row>
    <row r="21" spans="1:4" s="16" customFormat="1" ht="24" customHeight="1">
      <c r="A21" s="33">
        <v>14</v>
      </c>
      <c r="B21" s="15" t="s">
        <v>20</v>
      </c>
      <c r="C21" s="29">
        <f>SUM(C25+C38+C49+C51+C53+C58+C60+C64+C69+C82)</f>
        <v>6049483.9800000004</v>
      </c>
    </row>
    <row r="22" spans="1:4" s="16" customFormat="1" ht="24" customHeight="1">
      <c r="A22" s="33"/>
      <c r="B22" s="63" t="s">
        <v>54</v>
      </c>
      <c r="C22" s="64">
        <v>5253.6</v>
      </c>
      <c r="D22" s="74"/>
    </row>
    <row r="23" spans="1:4" s="16" customFormat="1" ht="24" customHeight="1">
      <c r="A23" s="33"/>
      <c r="B23" s="63" t="s">
        <v>54</v>
      </c>
      <c r="C23" s="64">
        <v>13147.2</v>
      </c>
      <c r="D23" s="74"/>
    </row>
    <row r="24" spans="1:4" s="16" customFormat="1" ht="24" customHeight="1" thickBot="1">
      <c r="A24" s="33"/>
      <c r="B24" s="63" t="s">
        <v>54</v>
      </c>
      <c r="C24" s="75">
        <v>65013.3</v>
      </c>
      <c r="D24" s="74"/>
    </row>
    <row r="25" spans="1:4" s="16" customFormat="1" ht="24" customHeight="1" thickBot="1">
      <c r="A25" s="33"/>
      <c r="B25" s="73"/>
      <c r="C25" s="65">
        <f>SUM(C22:C24)</f>
        <v>83414.100000000006</v>
      </c>
      <c r="D25" s="74"/>
    </row>
    <row r="26" spans="1:4" s="16" customFormat="1" ht="24" customHeight="1">
      <c r="A26" s="33"/>
      <c r="B26" s="63" t="s">
        <v>55</v>
      </c>
      <c r="C26" s="68">
        <v>73040</v>
      </c>
      <c r="D26" s="74"/>
    </row>
    <row r="27" spans="1:4" s="16" customFormat="1" ht="24" customHeight="1">
      <c r="A27" s="33"/>
      <c r="B27" s="63" t="s">
        <v>55</v>
      </c>
      <c r="C27" s="64">
        <v>2833.44</v>
      </c>
      <c r="D27" s="74"/>
    </row>
    <row r="28" spans="1:4" s="16" customFormat="1" ht="24" customHeight="1">
      <c r="A28" s="33"/>
      <c r="B28" s="63" t="s">
        <v>55</v>
      </c>
      <c r="C28" s="64">
        <v>101959</v>
      </c>
      <c r="D28" s="74"/>
    </row>
    <row r="29" spans="1:4" s="16" customFormat="1" ht="24" customHeight="1">
      <c r="A29" s="33"/>
      <c r="B29" s="63" t="s">
        <v>55</v>
      </c>
      <c r="C29" s="64">
        <v>32889.449999999997</v>
      </c>
      <c r="D29" s="74"/>
    </row>
    <row r="30" spans="1:4" s="16" customFormat="1" ht="24" customHeight="1">
      <c r="A30" s="33"/>
      <c r="B30" s="63" t="s">
        <v>55</v>
      </c>
      <c r="C30" s="64">
        <v>15037.18</v>
      </c>
      <c r="D30" s="74"/>
    </row>
    <row r="31" spans="1:4" s="16" customFormat="1" ht="24" customHeight="1">
      <c r="A31" s="33"/>
      <c r="B31" s="63" t="s">
        <v>55</v>
      </c>
      <c r="C31" s="64">
        <v>50655</v>
      </c>
      <c r="D31" s="74"/>
    </row>
    <row r="32" spans="1:4" s="16" customFormat="1" ht="24" customHeight="1">
      <c r="A32" s="33"/>
      <c r="B32" s="63" t="s">
        <v>55</v>
      </c>
      <c r="C32" s="64">
        <v>25090.45</v>
      </c>
      <c r="D32" s="74"/>
    </row>
    <row r="33" spans="1:4" s="16" customFormat="1" ht="24" customHeight="1">
      <c r="A33" s="33"/>
      <c r="B33" s="63" t="s">
        <v>55</v>
      </c>
      <c r="C33" s="64">
        <v>31143.200000000001</v>
      </c>
      <c r="D33" s="74"/>
    </row>
    <row r="34" spans="1:4" s="16" customFormat="1" ht="24" customHeight="1">
      <c r="A34" s="33"/>
      <c r="B34" s="63" t="s">
        <v>55</v>
      </c>
      <c r="C34" s="64">
        <v>237126.67</v>
      </c>
      <c r="D34" s="74"/>
    </row>
    <row r="35" spans="1:4" s="16" customFormat="1" ht="24" customHeight="1">
      <c r="A35" s="33"/>
      <c r="B35" s="63" t="s">
        <v>55</v>
      </c>
      <c r="C35" s="64">
        <v>11640.92</v>
      </c>
      <c r="D35" s="74"/>
    </row>
    <row r="36" spans="1:4" s="16" customFormat="1" ht="24" customHeight="1">
      <c r="A36" s="33"/>
      <c r="B36" s="63" t="s">
        <v>55</v>
      </c>
      <c r="C36" s="64">
        <v>65778.899999999994</v>
      </c>
      <c r="D36" s="74"/>
    </row>
    <row r="37" spans="1:4" s="16" customFormat="1" ht="24" customHeight="1" thickBot="1">
      <c r="A37" s="33"/>
      <c r="B37" s="63" t="s">
        <v>55</v>
      </c>
      <c r="C37" s="75">
        <v>872.96</v>
      </c>
      <c r="D37" s="74"/>
    </row>
    <row r="38" spans="1:4" s="16" customFormat="1" ht="24" customHeight="1" thickBot="1">
      <c r="A38" s="33"/>
      <c r="B38" s="60"/>
      <c r="C38" s="65">
        <f>SUM(C26:C37)</f>
        <v>648067.17000000004</v>
      </c>
    </row>
    <row r="39" spans="1:4" s="16" customFormat="1" ht="24" customHeight="1">
      <c r="A39" s="33"/>
      <c r="B39" s="63" t="s">
        <v>51</v>
      </c>
      <c r="C39" s="68">
        <v>306742.7</v>
      </c>
    </row>
    <row r="40" spans="1:4" s="16" customFormat="1" ht="24" customHeight="1">
      <c r="A40" s="33"/>
      <c r="B40" s="63" t="s">
        <v>51</v>
      </c>
      <c r="C40" s="64">
        <v>321629</v>
      </c>
    </row>
    <row r="41" spans="1:4" s="16" customFormat="1" ht="24" customHeight="1">
      <c r="A41" s="33"/>
      <c r="B41" s="63" t="s">
        <v>51</v>
      </c>
      <c r="C41" s="64">
        <v>321629</v>
      </c>
    </row>
    <row r="42" spans="1:4" s="16" customFormat="1" ht="24" customHeight="1">
      <c r="A42" s="33"/>
      <c r="B42" s="63" t="s">
        <v>51</v>
      </c>
      <c r="C42" s="64">
        <v>34108.800000000003</v>
      </c>
    </row>
    <row r="43" spans="1:4" s="16" customFormat="1" ht="24" customHeight="1">
      <c r="A43" s="33"/>
      <c r="B43" s="63" t="s">
        <v>51</v>
      </c>
      <c r="C43" s="64">
        <v>15285.6</v>
      </c>
    </row>
    <row r="44" spans="1:4" s="16" customFormat="1" ht="24" customHeight="1">
      <c r="A44" s="33"/>
      <c r="B44" s="63" t="s">
        <v>51</v>
      </c>
      <c r="C44" s="64">
        <v>33440</v>
      </c>
    </row>
    <row r="45" spans="1:4" s="16" customFormat="1" ht="24" customHeight="1">
      <c r="A45" s="33"/>
      <c r="B45" s="63" t="s">
        <v>51</v>
      </c>
      <c r="C45" s="64">
        <v>32903.86</v>
      </c>
    </row>
    <row r="46" spans="1:4" s="16" customFormat="1" ht="24" customHeight="1">
      <c r="A46" s="33"/>
      <c r="B46" s="63" t="s">
        <v>51</v>
      </c>
      <c r="C46" s="64">
        <v>278809.3</v>
      </c>
    </row>
    <row r="47" spans="1:4" s="16" customFormat="1" ht="24" customHeight="1">
      <c r="A47" s="33"/>
      <c r="B47" s="63" t="s">
        <v>51</v>
      </c>
      <c r="C47" s="64">
        <v>166089</v>
      </c>
    </row>
    <row r="48" spans="1:4" s="16" customFormat="1" ht="24" customHeight="1" thickBot="1">
      <c r="A48" s="33"/>
      <c r="B48" s="76" t="s">
        <v>51</v>
      </c>
      <c r="C48" s="75">
        <v>54516</v>
      </c>
    </row>
    <row r="49" spans="1:4" s="16" customFormat="1" ht="24" customHeight="1" thickBot="1">
      <c r="A49" s="33"/>
      <c r="B49" s="72"/>
      <c r="C49" s="65">
        <f>SUM(C39:C48)</f>
        <v>1565153.26</v>
      </c>
      <c r="D49" s="74"/>
    </row>
    <row r="50" spans="1:4" s="16" customFormat="1" ht="24" customHeight="1" thickBot="1">
      <c r="A50" s="33"/>
      <c r="B50" s="63" t="s">
        <v>56</v>
      </c>
      <c r="C50" s="69">
        <v>151800</v>
      </c>
      <c r="D50" s="74"/>
    </row>
    <row r="51" spans="1:4" s="16" customFormat="1" ht="24" customHeight="1" thickBot="1">
      <c r="A51" s="33"/>
      <c r="B51" s="72"/>
      <c r="C51" s="65">
        <f>SUM(C50)</f>
        <v>151800</v>
      </c>
      <c r="D51" s="74"/>
    </row>
    <row r="52" spans="1:4" s="16" customFormat="1" ht="24" customHeight="1" thickBot="1">
      <c r="A52" s="33"/>
      <c r="B52" s="63" t="s">
        <v>57</v>
      </c>
      <c r="C52" s="69">
        <v>41001.4</v>
      </c>
      <c r="D52" s="74"/>
    </row>
    <row r="53" spans="1:4" s="16" customFormat="1" ht="24" customHeight="1" thickBot="1">
      <c r="A53" s="33"/>
      <c r="B53" s="72"/>
      <c r="C53" s="65">
        <f>SUM(C52)</f>
        <v>41001.4</v>
      </c>
      <c r="D53" s="74"/>
    </row>
    <row r="54" spans="1:4" s="16" customFormat="1" ht="24" customHeight="1">
      <c r="A54" s="33"/>
      <c r="B54" s="63" t="s">
        <v>58</v>
      </c>
      <c r="C54" s="68">
        <v>75174</v>
      </c>
      <c r="D54" s="74"/>
    </row>
    <row r="55" spans="1:4" s="16" customFormat="1" ht="24" customHeight="1">
      <c r="A55" s="33"/>
      <c r="B55" s="63" t="s">
        <v>58</v>
      </c>
      <c r="C55" s="64">
        <v>46428.27</v>
      </c>
      <c r="D55" s="74"/>
    </row>
    <row r="56" spans="1:4" s="16" customFormat="1" ht="24" customHeight="1">
      <c r="A56" s="33"/>
      <c r="B56" s="63" t="s">
        <v>58</v>
      </c>
      <c r="C56" s="64">
        <v>286000</v>
      </c>
      <c r="D56" s="74"/>
    </row>
    <row r="57" spans="1:4" s="16" customFormat="1" ht="24" customHeight="1" thickBot="1">
      <c r="A57" s="33"/>
      <c r="B57" s="63" t="s">
        <v>58</v>
      </c>
      <c r="C57" s="75">
        <v>286000</v>
      </c>
      <c r="D57" s="74"/>
    </row>
    <row r="58" spans="1:4" s="16" customFormat="1" ht="24" customHeight="1" thickBot="1">
      <c r="A58" s="33"/>
      <c r="B58" s="72"/>
      <c r="C58" s="65">
        <f>SUM(C54:C57)</f>
        <v>693602.27</v>
      </c>
      <c r="D58" s="74"/>
    </row>
    <row r="59" spans="1:4" s="16" customFormat="1" ht="24" customHeight="1" thickBot="1">
      <c r="A59" s="33"/>
      <c r="B59" s="63" t="s">
        <v>59</v>
      </c>
      <c r="C59" s="61">
        <v>75405</v>
      </c>
      <c r="D59" s="74"/>
    </row>
    <row r="60" spans="1:4" s="16" customFormat="1" ht="24" customHeight="1" thickBot="1">
      <c r="A60" s="33"/>
      <c r="B60" s="73"/>
      <c r="C60" s="65">
        <f>SUM(C59)</f>
        <v>75405</v>
      </c>
      <c r="D60" s="74"/>
    </row>
    <row r="61" spans="1:4" s="16" customFormat="1" ht="24" customHeight="1">
      <c r="A61" s="33"/>
      <c r="B61" s="63" t="s">
        <v>60</v>
      </c>
      <c r="C61" s="68">
        <v>51700</v>
      </c>
      <c r="D61" s="74"/>
    </row>
    <row r="62" spans="1:4" s="16" customFormat="1" ht="24" customHeight="1">
      <c r="A62" s="33"/>
      <c r="B62" s="63" t="s">
        <v>60</v>
      </c>
      <c r="C62" s="64">
        <v>19734</v>
      </c>
      <c r="D62" s="74"/>
    </row>
    <row r="63" spans="1:4" s="16" customFormat="1" ht="24" customHeight="1" thickBot="1">
      <c r="A63" s="33"/>
      <c r="B63" s="63" t="s">
        <v>60</v>
      </c>
      <c r="C63" s="75">
        <v>19734</v>
      </c>
      <c r="D63" s="74"/>
    </row>
    <row r="64" spans="1:4" s="16" customFormat="1" ht="24" customHeight="1" thickBot="1">
      <c r="A64" s="33"/>
      <c r="B64" s="73"/>
      <c r="C64" s="65">
        <f>SUM(C61:C63)</f>
        <v>91168</v>
      </c>
      <c r="D64" s="74"/>
    </row>
    <row r="65" spans="1:4" s="16" customFormat="1" ht="24" customHeight="1">
      <c r="A65" s="33"/>
      <c r="B65" s="63" t="s">
        <v>61</v>
      </c>
      <c r="C65" s="68">
        <v>582890</v>
      </c>
      <c r="D65" s="74"/>
    </row>
    <row r="66" spans="1:4" s="16" customFormat="1" ht="24" customHeight="1">
      <c r="A66" s="33"/>
      <c r="B66" s="63" t="s">
        <v>61</v>
      </c>
      <c r="C66" s="64">
        <v>291445</v>
      </c>
      <c r="D66" s="74"/>
    </row>
    <row r="67" spans="1:4" s="16" customFormat="1" ht="24" customHeight="1">
      <c r="A67" s="33"/>
      <c r="B67" s="63" t="s">
        <v>61</v>
      </c>
      <c r="C67" s="64">
        <v>116578</v>
      </c>
      <c r="D67" s="74"/>
    </row>
    <row r="68" spans="1:4" s="16" customFormat="1" ht="24" customHeight="1" thickBot="1">
      <c r="A68" s="33"/>
      <c r="B68" s="63" t="s">
        <v>61</v>
      </c>
      <c r="C68" s="75">
        <v>174867</v>
      </c>
      <c r="D68" s="74"/>
    </row>
    <row r="69" spans="1:4" s="16" customFormat="1" ht="24" customHeight="1" thickBot="1">
      <c r="A69" s="33"/>
      <c r="B69" s="73"/>
      <c r="C69" s="65">
        <f>SUM(C65:C68)</f>
        <v>1165780</v>
      </c>
      <c r="D69" s="74"/>
    </row>
    <row r="70" spans="1:4" s="16" customFormat="1" ht="24" customHeight="1">
      <c r="A70" s="33"/>
      <c r="B70" s="63" t="s">
        <v>53</v>
      </c>
      <c r="C70" s="68">
        <v>322222.89</v>
      </c>
      <c r="D70" s="74"/>
    </row>
    <row r="71" spans="1:4" s="16" customFormat="1" ht="24" customHeight="1">
      <c r="A71" s="33"/>
      <c r="B71" s="63" t="s">
        <v>53</v>
      </c>
      <c r="C71" s="64">
        <v>82104</v>
      </c>
      <c r="D71" s="74"/>
    </row>
    <row r="72" spans="1:4" s="16" customFormat="1" ht="24" customHeight="1">
      <c r="A72" s="33"/>
      <c r="B72" s="63" t="s">
        <v>53</v>
      </c>
      <c r="C72" s="64">
        <v>123354</v>
      </c>
      <c r="D72" s="74"/>
    </row>
    <row r="73" spans="1:4" s="16" customFormat="1" ht="24" customHeight="1">
      <c r="A73" s="33"/>
      <c r="B73" s="63" t="s">
        <v>53</v>
      </c>
      <c r="C73" s="64">
        <v>292897</v>
      </c>
      <c r="D73" s="74"/>
    </row>
    <row r="74" spans="1:4" s="16" customFormat="1" ht="24" customHeight="1">
      <c r="A74" s="33"/>
      <c r="B74" s="63" t="s">
        <v>53</v>
      </c>
      <c r="C74" s="64">
        <v>175131</v>
      </c>
      <c r="D74" s="74"/>
    </row>
    <row r="75" spans="1:4" s="16" customFormat="1" ht="24" customHeight="1">
      <c r="A75" s="33"/>
      <c r="B75" s="63" t="s">
        <v>53</v>
      </c>
      <c r="C75" s="64">
        <v>66429</v>
      </c>
      <c r="D75" s="74"/>
    </row>
    <row r="76" spans="1:4" s="16" customFormat="1" ht="24" customHeight="1">
      <c r="A76" s="33"/>
      <c r="B76" s="63" t="s">
        <v>53</v>
      </c>
      <c r="C76" s="64">
        <v>1090.32</v>
      </c>
      <c r="D76" s="74"/>
    </row>
    <row r="77" spans="1:4" s="16" customFormat="1" ht="24" customHeight="1">
      <c r="A77" s="33"/>
      <c r="B77" s="63" t="s">
        <v>53</v>
      </c>
      <c r="C77" s="64">
        <v>8476.6</v>
      </c>
      <c r="D77" s="74"/>
    </row>
    <row r="78" spans="1:4" s="16" customFormat="1" ht="24" customHeight="1">
      <c r="A78" s="33"/>
      <c r="B78" s="63" t="s">
        <v>53</v>
      </c>
      <c r="C78" s="64">
        <v>179858.47</v>
      </c>
      <c r="D78" s="74"/>
    </row>
    <row r="79" spans="1:4" s="16" customFormat="1" ht="24" customHeight="1">
      <c r="A79" s="33"/>
      <c r="B79" s="63" t="s">
        <v>53</v>
      </c>
      <c r="C79" s="64">
        <v>5725.5</v>
      </c>
      <c r="D79" s="74"/>
    </row>
    <row r="80" spans="1:4" s="16" customFormat="1" ht="24" customHeight="1">
      <c r="A80" s="33"/>
      <c r="B80" s="63" t="s">
        <v>53</v>
      </c>
      <c r="C80" s="64">
        <v>138402</v>
      </c>
      <c r="D80" s="74"/>
    </row>
    <row r="81" spans="1:4" s="16" customFormat="1" ht="24" customHeight="1" thickBot="1">
      <c r="A81" s="33"/>
      <c r="B81" s="63" t="s">
        <v>53</v>
      </c>
      <c r="C81" s="75">
        <v>138402</v>
      </c>
      <c r="D81" s="74"/>
    </row>
    <row r="82" spans="1:4" s="16" customFormat="1" ht="24" customHeight="1" thickBot="1">
      <c r="A82" s="33"/>
      <c r="B82" s="72"/>
      <c r="C82" s="65">
        <f>SUM(C70:C81)</f>
        <v>1534092.7800000003</v>
      </c>
      <c r="D82" s="74"/>
    </row>
    <row r="83" spans="1:4" s="16" customFormat="1" ht="24" customHeight="1">
      <c r="A83" s="14">
        <v>15</v>
      </c>
      <c r="B83" s="15" t="s">
        <v>21</v>
      </c>
      <c r="C83" s="46">
        <f>SUM(C85+C87+C89+C93)</f>
        <v>1145530.6499999999</v>
      </c>
    </row>
    <row r="84" spans="1:4" s="16" customFormat="1" ht="24" customHeight="1" thickBot="1">
      <c r="A84" s="14"/>
      <c r="B84" s="63" t="s">
        <v>54</v>
      </c>
      <c r="C84" s="75">
        <v>101270.39999999999</v>
      </c>
      <c r="D84" s="74"/>
    </row>
    <row r="85" spans="1:4" s="16" customFormat="1" ht="24" customHeight="1" thickBot="1">
      <c r="A85" s="14"/>
      <c r="B85" s="72"/>
      <c r="C85" s="65">
        <f>SUM(C84)</f>
        <v>101270.39999999999</v>
      </c>
      <c r="D85" s="74"/>
    </row>
    <row r="86" spans="1:4" s="16" customFormat="1" ht="24" customHeight="1" thickBot="1">
      <c r="A86" s="14"/>
      <c r="B86" s="63" t="s">
        <v>55</v>
      </c>
      <c r="C86" s="75">
        <v>117218.75</v>
      </c>
      <c r="D86" s="74"/>
    </row>
    <row r="87" spans="1:4" s="16" customFormat="1" ht="24" customHeight="1" thickBot="1">
      <c r="A87" s="14"/>
      <c r="B87" s="72"/>
      <c r="C87" s="65">
        <f>SUM(C86)</f>
        <v>117218.75</v>
      </c>
      <c r="D87" s="74"/>
    </row>
    <row r="88" spans="1:4" s="16" customFormat="1" ht="24" customHeight="1" thickBot="1">
      <c r="A88" s="14"/>
      <c r="B88" s="63" t="s">
        <v>63</v>
      </c>
      <c r="C88" s="75">
        <v>521719</v>
      </c>
      <c r="D88" s="74"/>
    </row>
    <row r="89" spans="1:4" s="16" customFormat="1" ht="24" customHeight="1" thickBot="1">
      <c r="A89" s="14"/>
      <c r="B89" s="72"/>
      <c r="C89" s="65">
        <f>SUM(C88)</f>
        <v>521719</v>
      </c>
      <c r="D89" s="74"/>
    </row>
    <row r="90" spans="1:4" s="16" customFormat="1" ht="24" customHeight="1">
      <c r="A90" s="14"/>
      <c r="B90" s="63" t="s">
        <v>53</v>
      </c>
      <c r="C90" s="64">
        <v>75075</v>
      </c>
      <c r="D90" s="74"/>
    </row>
    <row r="91" spans="1:4" s="16" customFormat="1" ht="24" customHeight="1">
      <c r="A91" s="14"/>
      <c r="B91" s="63" t="s">
        <v>53</v>
      </c>
      <c r="C91" s="64">
        <v>223773</v>
      </c>
      <c r="D91" s="74"/>
    </row>
    <row r="92" spans="1:4" s="16" customFormat="1" ht="24" customHeight="1" thickBot="1">
      <c r="A92" s="14"/>
      <c r="B92" s="63" t="s">
        <v>53</v>
      </c>
      <c r="C92" s="75">
        <v>106474.5</v>
      </c>
      <c r="D92" s="74"/>
    </row>
    <row r="93" spans="1:4" s="16" customFormat="1" ht="24" customHeight="1" thickBot="1">
      <c r="A93" s="14"/>
      <c r="B93" s="60"/>
      <c r="C93" s="65">
        <f>SUM(C90:C92)</f>
        <v>405322.5</v>
      </c>
    </row>
    <row r="94" spans="1:4" s="16" customFormat="1" ht="24.75" customHeight="1">
      <c r="A94" s="14">
        <v>16</v>
      </c>
      <c r="B94" s="15" t="s">
        <v>28</v>
      </c>
      <c r="C94" s="43">
        <v>0</v>
      </c>
    </row>
    <row r="95" spans="1:4" s="19" customFormat="1">
      <c r="A95" s="14">
        <v>17</v>
      </c>
      <c r="B95" s="17" t="s">
        <v>35</v>
      </c>
      <c r="C95" s="31">
        <v>0</v>
      </c>
    </row>
    <row r="96" spans="1:4" s="19" customFormat="1">
      <c r="A96" s="14">
        <v>18</v>
      </c>
      <c r="B96" s="17" t="s">
        <v>38</v>
      </c>
      <c r="C96" s="31">
        <f>SUM(C99+C101)</f>
        <v>2019505.95</v>
      </c>
    </row>
    <row r="97" spans="1:3" s="19" customFormat="1">
      <c r="A97" s="14"/>
      <c r="B97" s="63" t="s">
        <v>62</v>
      </c>
      <c r="C97" s="64">
        <v>999480.9</v>
      </c>
    </row>
    <row r="98" spans="1:3" s="19" customFormat="1" ht="18.75" thickBot="1">
      <c r="A98" s="14"/>
      <c r="B98" s="63" t="s">
        <v>62</v>
      </c>
      <c r="C98" s="75">
        <v>999480.9</v>
      </c>
    </row>
    <row r="99" spans="1:3" s="19" customFormat="1" ht="18.75" thickBot="1">
      <c r="A99" s="14"/>
      <c r="B99" s="72"/>
      <c r="C99" s="65">
        <f>SUM(C97:C98)</f>
        <v>1998961.8</v>
      </c>
    </row>
    <row r="100" spans="1:3" s="19" customFormat="1" ht="18.75" thickBot="1">
      <c r="A100" s="14"/>
      <c r="B100" s="63" t="s">
        <v>58</v>
      </c>
      <c r="C100" s="75">
        <v>20544.150000000001</v>
      </c>
    </row>
    <row r="101" spans="1:3" s="19" customFormat="1" ht="18.75" thickBot="1">
      <c r="A101" s="14"/>
      <c r="B101" s="72"/>
      <c r="C101" s="65">
        <f>SUM(C100)</f>
        <v>20544.150000000001</v>
      </c>
    </row>
    <row r="102" spans="1:3" s="19" customFormat="1">
      <c r="A102" s="14">
        <v>19</v>
      </c>
      <c r="B102" s="17" t="s">
        <v>22</v>
      </c>
      <c r="C102" s="31">
        <v>0</v>
      </c>
    </row>
    <row r="103" spans="1:3" s="19" customFormat="1">
      <c r="A103" s="14">
        <v>20</v>
      </c>
      <c r="B103" s="15" t="s">
        <v>30</v>
      </c>
      <c r="C103" s="29">
        <v>0</v>
      </c>
    </row>
    <row r="104" spans="1:3" s="19" customFormat="1">
      <c r="A104" s="14">
        <v>21</v>
      </c>
      <c r="B104" s="18" t="s">
        <v>23</v>
      </c>
      <c r="C104" s="27">
        <f>SUM(C108+C106)</f>
        <v>170439.5</v>
      </c>
    </row>
    <row r="105" spans="1:3" s="19" customFormat="1" ht="18.75" thickBot="1">
      <c r="A105" s="32"/>
      <c r="B105" s="63" t="s">
        <v>48</v>
      </c>
      <c r="C105" s="67">
        <v>71390</v>
      </c>
    </row>
    <row r="106" spans="1:3" s="19" customFormat="1" ht="18.75" thickBot="1">
      <c r="A106" s="32"/>
      <c r="B106" s="66"/>
      <c r="C106" s="65">
        <f>SUM(C105)</f>
        <v>71390</v>
      </c>
    </row>
    <row r="107" spans="1:3" s="19" customFormat="1" ht="18.75" thickBot="1">
      <c r="A107" s="32"/>
      <c r="B107" s="63" t="s">
        <v>49</v>
      </c>
      <c r="C107" s="69">
        <v>99049.5</v>
      </c>
    </row>
    <row r="108" spans="1:3" s="19" customFormat="1" ht="18.75" thickBot="1">
      <c r="A108" s="32"/>
      <c r="B108" s="66"/>
      <c r="C108" s="65">
        <f>SUM(C107)</f>
        <v>99049.5</v>
      </c>
    </row>
    <row r="109" spans="1:3" s="19" customFormat="1">
      <c r="A109" s="32">
        <v>22</v>
      </c>
      <c r="B109" s="18" t="s">
        <v>34</v>
      </c>
      <c r="C109" s="70">
        <v>0</v>
      </c>
    </row>
    <row r="110" spans="1:3" s="19" customFormat="1" ht="16.5" customHeight="1">
      <c r="A110" s="14">
        <v>23</v>
      </c>
      <c r="B110" s="15" t="s">
        <v>31</v>
      </c>
      <c r="C110" s="36">
        <v>0</v>
      </c>
    </row>
    <row r="111" spans="1:3" s="19" customFormat="1">
      <c r="A111" s="14">
        <v>24</v>
      </c>
      <c r="B111" s="15" t="s">
        <v>18</v>
      </c>
      <c r="C111" s="27">
        <v>0</v>
      </c>
    </row>
    <row r="112" spans="1:3" s="19" customFormat="1" ht="16.5" customHeight="1">
      <c r="A112" s="14">
        <v>25</v>
      </c>
      <c r="B112" s="15" t="s">
        <v>25</v>
      </c>
      <c r="C112" s="29">
        <f>SUM(C123+C121+C119+C116+C114)</f>
        <v>143047.72</v>
      </c>
    </row>
    <row r="113" spans="1:3" s="19" customFormat="1" ht="16.5" customHeight="1" thickBot="1">
      <c r="A113" s="14"/>
      <c r="B113" s="63" t="s">
        <v>50</v>
      </c>
      <c r="C113" s="71">
        <v>3058</v>
      </c>
    </row>
    <row r="114" spans="1:3" s="19" customFormat="1" ht="16.5" customHeight="1" thickBot="1">
      <c r="A114" s="14"/>
      <c r="B114" s="17"/>
      <c r="C114" s="65">
        <f>SUM(C113)</f>
        <v>3058</v>
      </c>
    </row>
    <row r="115" spans="1:3" s="19" customFormat="1" ht="16.5" customHeight="1" thickBot="1">
      <c r="A115" s="14"/>
      <c r="B115" s="63" t="s">
        <v>51</v>
      </c>
      <c r="C115" s="61">
        <v>29667.72</v>
      </c>
    </row>
    <row r="116" spans="1:3" s="19" customFormat="1" ht="16.5" customHeight="1" thickBot="1">
      <c r="A116" s="14"/>
      <c r="B116" s="73"/>
      <c r="C116" s="65">
        <f>SUM(C115)</f>
        <v>29667.72</v>
      </c>
    </row>
    <row r="117" spans="1:3" s="19" customFormat="1" ht="17.25" customHeight="1">
      <c r="A117" s="14"/>
      <c r="B117" s="63" t="s">
        <v>52</v>
      </c>
      <c r="C117" s="68">
        <v>7476</v>
      </c>
    </row>
    <row r="118" spans="1:3" s="19" customFormat="1" ht="17.25" customHeight="1" thickBot="1">
      <c r="A118" s="14"/>
      <c r="B118" s="63" t="s">
        <v>52</v>
      </c>
      <c r="C118" s="75">
        <v>2652</v>
      </c>
    </row>
    <row r="119" spans="1:3" s="19" customFormat="1" ht="17.25" customHeight="1" thickBot="1">
      <c r="A119" s="14"/>
      <c r="B119" s="72"/>
      <c r="C119" s="65">
        <f>SUM(C117:C118)</f>
        <v>10128</v>
      </c>
    </row>
    <row r="120" spans="1:3" s="19" customFormat="1" ht="16.5" customHeight="1" thickBot="1">
      <c r="A120" s="14"/>
      <c r="B120" s="78" t="s">
        <v>53</v>
      </c>
      <c r="C120" s="61">
        <v>18824.400000000001</v>
      </c>
    </row>
    <row r="121" spans="1:3" s="19" customFormat="1" ht="16.5" customHeight="1" thickBot="1">
      <c r="A121" s="77"/>
      <c r="B121" s="72"/>
      <c r="C121" s="65">
        <f>SUM(C120)</f>
        <v>18824.400000000001</v>
      </c>
    </row>
    <row r="122" spans="1:3" s="19" customFormat="1" ht="16.5" customHeight="1" thickBot="1">
      <c r="A122" s="77"/>
      <c r="B122" s="63" t="s">
        <v>54</v>
      </c>
      <c r="C122" s="61">
        <v>81369.600000000006</v>
      </c>
    </row>
    <row r="123" spans="1:3" s="19" customFormat="1" ht="16.5" customHeight="1" thickBot="1">
      <c r="A123" s="77"/>
      <c r="B123" s="72"/>
      <c r="C123" s="65">
        <f>SUM(C122)</f>
        <v>81369.600000000006</v>
      </c>
    </row>
    <row r="124" spans="1:3" s="19" customFormat="1" ht="16.5" customHeight="1">
      <c r="A124" s="14">
        <v>26</v>
      </c>
      <c r="B124" s="15" t="s">
        <v>24</v>
      </c>
      <c r="C124" s="29">
        <f>SUM(C126)</f>
        <v>8082.8</v>
      </c>
    </row>
    <row r="125" spans="1:3" s="19" customFormat="1" ht="16.5" customHeight="1" thickBot="1">
      <c r="A125" s="14"/>
      <c r="B125" s="63" t="s">
        <v>55</v>
      </c>
      <c r="C125" s="61">
        <v>8082.8</v>
      </c>
    </row>
    <row r="126" spans="1:3" s="19" customFormat="1" ht="16.5" customHeight="1" thickBot="1">
      <c r="A126" s="14"/>
      <c r="B126" s="72"/>
      <c r="C126" s="65">
        <f>SUM(C125)</f>
        <v>8082.8</v>
      </c>
    </row>
    <row r="127" spans="1:3" s="20" customFormat="1">
      <c r="A127" s="14">
        <v>27</v>
      </c>
      <c r="B127" s="15" t="s">
        <v>26</v>
      </c>
      <c r="C127" s="37">
        <v>0</v>
      </c>
    </row>
    <row r="128" spans="1:3" s="19" customFormat="1">
      <c r="A128" s="14">
        <v>28</v>
      </c>
      <c r="B128" s="15" t="s">
        <v>40</v>
      </c>
      <c r="C128" s="27">
        <v>0</v>
      </c>
    </row>
    <row r="129" spans="1:3" s="19" customFormat="1">
      <c r="A129" s="14">
        <v>29</v>
      </c>
      <c r="B129" s="15" t="s">
        <v>32</v>
      </c>
      <c r="C129" s="31">
        <v>0</v>
      </c>
    </row>
    <row r="130" spans="1:3" s="19" customFormat="1">
      <c r="A130" s="14">
        <v>30</v>
      </c>
      <c r="B130" s="15" t="s">
        <v>43</v>
      </c>
      <c r="C130" s="38">
        <v>0</v>
      </c>
    </row>
    <row r="131" spans="1:3" s="19" customFormat="1">
      <c r="A131" s="30">
        <v>31</v>
      </c>
      <c r="B131" s="15" t="s">
        <v>37</v>
      </c>
      <c r="C131" s="29">
        <f>SUM(C139)</f>
        <v>536921</v>
      </c>
    </row>
    <row r="132" spans="1:3" s="19" customFormat="1">
      <c r="A132" s="30"/>
      <c r="B132" s="63" t="s">
        <v>47</v>
      </c>
      <c r="C132" s="64">
        <v>5852</v>
      </c>
    </row>
    <row r="133" spans="1:3" s="19" customFormat="1">
      <c r="A133" s="30"/>
      <c r="B133" s="63" t="s">
        <v>47</v>
      </c>
      <c r="C133" s="64">
        <v>171171</v>
      </c>
    </row>
    <row r="134" spans="1:3" s="19" customFormat="1">
      <c r="A134" s="30"/>
      <c r="B134" s="63" t="s">
        <v>47</v>
      </c>
      <c r="C134" s="64">
        <v>171171</v>
      </c>
    </row>
    <row r="135" spans="1:3" s="19" customFormat="1">
      <c r="A135" s="30"/>
      <c r="B135" s="63" t="s">
        <v>47</v>
      </c>
      <c r="C135" s="64">
        <v>5852</v>
      </c>
    </row>
    <row r="136" spans="1:3" s="19" customFormat="1">
      <c r="A136" s="30"/>
      <c r="B136" s="63" t="s">
        <v>47</v>
      </c>
      <c r="C136" s="64">
        <v>5852</v>
      </c>
    </row>
    <row r="137" spans="1:3" s="19" customFormat="1">
      <c r="A137" s="30"/>
      <c r="B137" s="63" t="s">
        <v>47</v>
      </c>
      <c r="C137" s="64">
        <v>171171</v>
      </c>
    </row>
    <row r="138" spans="1:3" s="19" customFormat="1" ht="18.75" thickBot="1">
      <c r="A138" s="30"/>
      <c r="B138" s="63" t="s">
        <v>47</v>
      </c>
      <c r="C138" s="75">
        <v>5852</v>
      </c>
    </row>
    <row r="139" spans="1:3" s="19" customFormat="1" ht="18.75" thickBot="1">
      <c r="A139" s="30"/>
      <c r="B139" s="72"/>
      <c r="C139" s="65">
        <f>SUM(C138+C137+C136+C135+C134+C133+C132)</f>
        <v>536921</v>
      </c>
    </row>
    <row r="140" spans="1:3" s="39" customFormat="1">
      <c r="A140" s="41">
        <v>32</v>
      </c>
      <c r="B140" s="62" t="s">
        <v>44</v>
      </c>
      <c r="C140" s="47">
        <v>0</v>
      </c>
    </row>
    <row r="141" spans="1:3" s="40" customFormat="1">
      <c r="A141" s="41">
        <v>33</v>
      </c>
      <c r="B141" s="15" t="s">
        <v>41</v>
      </c>
      <c r="C141" s="38">
        <v>0</v>
      </c>
    </row>
    <row r="142" spans="1:3" s="19" customFormat="1">
      <c r="A142" s="14">
        <v>34</v>
      </c>
      <c r="B142" s="15" t="s">
        <v>39</v>
      </c>
      <c r="C142" s="48">
        <f>SUM(C145)</f>
        <v>9761552.4000000004</v>
      </c>
    </row>
    <row r="143" spans="1:3" s="19" customFormat="1">
      <c r="A143" s="14"/>
      <c r="B143" s="63" t="s">
        <v>64</v>
      </c>
      <c r="C143" s="64">
        <v>7971378</v>
      </c>
    </row>
    <row r="144" spans="1:3" s="19" customFormat="1" ht="18.75" thickBot="1">
      <c r="A144" s="14"/>
      <c r="B144" s="63" t="s">
        <v>64</v>
      </c>
      <c r="C144" s="75">
        <v>1790174.4</v>
      </c>
    </row>
    <row r="145" spans="1:3" s="19" customFormat="1" ht="18.75" thickBot="1">
      <c r="A145" s="14"/>
      <c r="B145" s="72"/>
      <c r="C145" s="65">
        <f>SUM(C143:C144)</f>
        <v>9761552.4000000004</v>
      </c>
    </row>
    <row r="146" spans="1:3" s="19" customFormat="1">
      <c r="A146" s="14">
        <v>35</v>
      </c>
      <c r="B146" s="15" t="s">
        <v>27</v>
      </c>
      <c r="C146" s="79">
        <v>0</v>
      </c>
    </row>
    <row r="147" spans="1:3" s="19" customFormat="1" ht="21.75" customHeight="1">
      <c r="A147" s="14">
        <v>36</v>
      </c>
      <c r="B147" s="15" t="s">
        <v>29</v>
      </c>
      <c r="C147" s="27">
        <v>0</v>
      </c>
    </row>
    <row r="148" spans="1:3" s="19" customFormat="1">
      <c r="A148" s="14">
        <v>37</v>
      </c>
      <c r="B148" s="15" t="s">
        <v>33</v>
      </c>
      <c r="C148" s="44">
        <v>0</v>
      </c>
    </row>
    <row r="149" spans="1:3" s="19" customFormat="1">
      <c r="A149" s="14">
        <v>38</v>
      </c>
      <c r="B149" s="15" t="s">
        <v>15</v>
      </c>
      <c r="C149" s="29">
        <v>0</v>
      </c>
    </row>
    <row r="150" spans="1:3" s="19" customFormat="1">
      <c r="A150" s="14">
        <v>39</v>
      </c>
      <c r="B150" s="8" t="s">
        <v>42</v>
      </c>
      <c r="C150" s="43">
        <v>0</v>
      </c>
    </row>
    <row r="151" spans="1:3" s="19" customFormat="1">
      <c r="A151" s="14">
        <v>40</v>
      </c>
      <c r="B151" s="8" t="s">
        <v>11</v>
      </c>
      <c r="C151" s="29">
        <f>SUM(C142+C131+C124+C112+C104+C96+C83+C21)</f>
        <v>19834564</v>
      </c>
    </row>
    <row r="152" spans="1:3">
      <c r="C152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2025-09-18T12:07:08Z</dcterms:modified>
</cp:coreProperties>
</file>