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Sheet1!$A$1:$C$140</definedName>
  </definedNames>
  <calcPr calcId="124519"/>
</workbook>
</file>

<file path=xl/calcChain.xml><?xml version="1.0" encoding="utf-8"?>
<calcChain xmlns="http://schemas.openxmlformats.org/spreadsheetml/2006/main">
  <c r="C140" i="1"/>
  <c r="C131"/>
  <c r="C108"/>
  <c r="C110"/>
  <c r="C133"/>
  <c r="C129"/>
  <c r="C127"/>
  <c r="C125"/>
  <c r="C113"/>
  <c r="C111" s="1"/>
  <c r="C139"/>
  <c r="C137" s="1"/>
  <c r="C89"/>
  <c r="C85" s="1"/>
  <c r="C87"/>
  <c r="C106"/>
  <c r="C102"/>
  <c r="C100"/>
  <c r="C98"/>
  <c r="C93"/>
  <c r="C83"/>
  <c r="C81" s="1"/>
  <c r="C116"/>
  <c r="C121"/>
  <c r="C78"/>
  <c r="C75" s="1"/>
  <c r="C72"/>
  <c r="C70" s="1"/>
  <c r="C69"/>
  <c r="C58"/>
  <c r="C56"/>
  <c r="C53"/>
  <c r="C51"/>
  <c r="C49"/>
  <c r="C47"/>
  <c r="C41"/>
  <c r="C31"/>
  <c r="C91" l="1"/>
  <c r="C123"/>
  <c r="C21"/>
  <c r="D8" i="2"/>
  <c r="B5"/>
  <c r="A6"/>
</calcChain>
</file>

<file path=xl/sharedStrings.xml><?xml version="1.0" encoding="utf-8"?>
<sst xmlns="http://schemas.openxmlformats.org/spreadsheetml/2006/main" count="114" uniqueCount="70">
  <si>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</si>
  <si>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</si>
  <si>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</si>
  <si>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</si>
  <si>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</si>
  <si>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</si>
  <si>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</si>
  <si>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</si>
  <si>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</si>
  <si>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</si>
  <si>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</si>
  <si>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</si>
  <si>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</si>
  <si>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</si>
  <si>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</si>
  <si>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</si>
  <si>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</si>
  <si>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</si>
  <si>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</si>
  <si>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</si>
  <si>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</si>
  <si>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</si>
  <si>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</si>
  <si>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</si>
  <si>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</si>
  <si>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</si>
  <si>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</si>
  <si>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</si>
  <si>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</si>
  <si>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</si>
  <si>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</si>
  <si>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</si>
  <si>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</si>
  <si>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</si>
  <si>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</si>
  <si>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</si>
  <si>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</si>
  <si>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</si>
  <si>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</si>
  <si>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</si>
  <si>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</si>
  <si>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</si>
  <si>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</si>
  <si>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ПРОМЕНЕ НА РАЧУНУ "ОБ СТЕФАН ВИСОКИ"SMED.PALANKA  840-0000000211661-10 ИЗВОД БР.99</t>
  </si>
  <si>
    <t>08.10.2025.g.</t>
  </si>
  <si>
    <t>Farmalogist d.o.o.</t>
  </si>
  <si>
    <t>Sopharma Trading</t>
  </si>
  <si>
    <t>VEGA DOO</t>
  </si>
  <si>
    <t>INO-PHARM</t>
  </si>
  <si>
    <t>B. Braun Adria RSRB d.o.o.</t>
  </si>
  <si>
    <t>MEDIKUNION DOO</t>
  </si>
  <si>
    <t>Magna Pharmacia</t>
  </si>
  <si>
    <t>BEOHEM-3 d.o.o.</t>
  </si>
  <si>
    <t>PHOENIX PHARMA DOO BEOGRAD</t>
  </si>
  <si>
    <t>ADOC D.O.O. Beograd</t>
  </si>
  <si>
    <t>MAKLER DOO BEOGRAD</t>
  </si>
  <si>
    <t>MAYMEDICA DOO BEOGRAD</t>
  </si>
  <si>
    <t>ZOREX PHARMA DOO</t>
  </si>
  <si>
    <t>ATAN MARK DOO BEOGRAD</t>
  </si>
  <si>
    <t>FUTURE PHARM DOO STARA PAZOVA</t>
  </si>
  <si>
    <t>DIACOR DOO</t>
  </si>
  <si>
    <t>PRIZMA TRADE DOO</t>
  </si>
  <si>
    <t>MESSER TEHNOGAS AD BEOGRAD</t>
  </si>
  <si>
    <t>Енергенти-асигнације-варијабилни</t>
  </si>
  <si>
    <r>
      <rPr>
        <b/>
        <sz val="10"/>
        <rFont val="Arial"/>
        <family val="2"/>
        <charset val="238"/>
      </rPr>
      <t>J</t>
    </r>
    <r>
      <rPr>
        <sz val="10"/>
        <rFont val="Arial"/>
        <family val="2"/>
        <charset val="238"/>
      </rPr>
      <t>ELIC PETROL DOO</t>
    </r>
  </si>
  <si>
    <t>Реагенси- асигнације варијабилни</t>
  </si>
  <si>
    <t>HEMICO DOO</t>
  </si>
  <si>
    <t>KVARKMED DOO</t>
  </si>
  <si>
    <r>
      <t>I</t>
    </r>
    <r>
      <rPr>
        <sz val="10"/>
        <rFont val="Arial"/>
        <family val="2"/>
        <charset val="238"/>
      </rPr>
      <t>STITUT ZA TRANSFUZIJU KRVI SRBIJE</t>
    </r>
  </si>
  <si>
    <t>SINOFAR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</si>
</sst>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vertical="top"/>
    </xf>
    <xf numFmtId="0" fontId="3" fillId="0" borderId="2" xfId="0" applyFont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right" vertical="top"/>
    </xf>
    <xf numFmtId="4" fontId="9" fillId="2" borderId="9" xfId="0" applyNumberFormat="1" applyFont="1" applyFill="1" applyBorder="1" applyAlignment="1">
      <alignment horizontal="right" vertical="top"/>
    </xf>
    <xf numFmtId="2" fontId="8" fillId="0" borderId="1" xfId="0" applyNumberFormat="1" applyFont="1" applyBorder="1" applyAlignment="1">
      <alignment wrapText="1"/>
    </xf>
    <xf numFmtId="4" fontId="7" fillId="2" borderId="9" xfId="0" applyNumberFormat="1" applyFont="1" applyFill="1" applyBorder="1" applyAlignment="1">
      <alignment horizontal="right" vertical="top"/>
    </xf>
    <xf numFmtId="2" fontId="8" fillId="0" borderId="3" xfId="0" applyNumberFormat="1" applyFont="1" applyBorder="1" applyAlignment="1">
      <alignment wrapText="1"/>
    </xf>
    <xf numFmtId="4" fontId="8" fillId="0" borderId="13" xfId="0" applyNumberFormat="1" applyFont="1" applyBorder="1"/>
    <xf numFmtId="4" fontId="9" fillId="0" borderId="13" xfId="0" applyNumberFormat="1" applyFont="1" applyBorder="1"/>
    <xf numFmtId="2" fontId="7" fillId="0" borderId="1" xfId="0" applyNumberFormat="1" applyFont="1" applyBorder="1" applyAlignment="1">
      <alignment wrapText="1"/>
    </xf>
    <xf numFmtId="4" fontId="8" fillId="2" borderId="1" xfId="0" applyNumberFormat="1" applyFont="1" applyFill="1" applyBorder="1"/>
    <xf numFmtId="4" fontId="9" fillId="2" borderId="1" xfId="0" applyNumberFormat="1" applyFont="1" applyFill="1" applyBorder="1"/>
    <xf numFmtId="4" fontId="8" fillId="0" borderId="2" xfId="0" applyNumberFormat="1" applyFont="1" applyBorder="1"/>
    <xf numFmtId="4" fontId="9" fillId="0" borderId="2" xfId="0" applyNumberFormat="1" applyFont="1" applyBorder="1"/>
    <xf numFmtId="164" fontId="8" fillId="2" borderId="2" xfId="0" applyNumberFormat="1" applyFont="1" applyFill="1" applyBorder="1" applyAlignment="1">
      <alignment horizontal="right" vertical="top"/>
    </xf>
    <xf numFmtId="164" fontId="9" fillId="2" borderId="2" xfId="0" applyNumberFormat="1" applyFont="1" applyFill="1" applyBorder="1" applyAlignment="1">
      <alignment horizontal="right" vertical="top"/>
    </xf>
    <xf numFmtId="4" fontId="9" fillId="2" borderId="2" xfId="0" applyNumberFormat="1" applyFont="1" applyFill="1" applyBorder="1"/>
    <xf numFmtId="4" fontId="8" fillId="2" borderId="2" xfId="0" applyNumberFormat="1" applyFont="1" applyFill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1"/>
  <sheetViews>
    <sheetView tabSelected="1" view="pageBreakPreview" topLeftCell="A83" zoomScaleSheetLayoutView="100" workbookViewId="0">
      <selection activeCell="C141" sqref="C141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7906315.8499999996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7906315.9500000002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4" s="16" customFormat="1" ht="24" customHeight="1">
      <c r="A17" s="14">
        <v>10</v>
      </c>
      <c r="B17" s="15" t="s">
        <v>14</v>
      </c>
      <c r="C17" s="29">
        <v>0</v>
      </c>
    </row>
    <row r="18" spans="1:4" s="16" customFormat="1" ht="24" customHeight="1">
      <c r="A18" s="14">
        <v>11</v>
      </c>
      <c r="B18" s="17" t="s">
        <v>13</v>
      </c>
      <c r="C18" s="27">
        <v>0</v>
      </c>
    </row>
    <row r="19" spans="1:4" s="16" customFormat="1" ht="24" customHeight="1">
      <c r="A19" s="14">
        <v>12</v>
      </c>
      <c r="B19" s="17" t="s">
        <v>19</v>
      </c>
      <c r="C19" s="29">
        <v>0</v>
      </c>
    </row>
    <row r="20" spans="1:4" s="35" customFormat="1" ht="21" customHeight="1">
      <c r="A20" s="14">
        <v>13</v>
      </c>
      <c r="B20" s="34" t="s">
        <v>35</v>
      </c>
      <c r="C20" s="42">
        <v>0</v>
      </c>
    </row>
    <row r="21" spans="1:4" s="16" customFormat="1" ht="24" customHeight="1">
      <c r="A21" s="33">
        <v>14</v>
      </c>
      <c r="B21" s="15" t="s">
        <v>20</v>
      </c>
      <c r="C21" s="29">
        <f>SUM(C31+C41+C47+C49+C51+C53+C56+C58+C69)</f>
        <v>3930674.46</v>
      </c>
    </row>
    <row r="22" spans="1:4" s="16" customFormat="1" ht="24" customHeight="1">
      <c r="A22" s="33"/>
      <c r="B22" s="64" t="s">
        <v>45</v>
      </c>
      <c r="C22" s="65">
        <v>130026.6</v>
      </c>
      <c r="D22" s="63"/>
    </row>
    <row r="23" spans="1:4" s="16" customFormat="1" ht="24" customHeight="1">
      <c r="A23" s="33"/>
      <c r="B23" s="64" t="s">
        <v>45</v>
      </c>
      <c r="C23" s="65">
        <v>35164.800000000003</v>
      </c>
      <c r="D23" s="63"/>
    </row>
    <row r="24" spans="1:4" s="16" customFormat="1" ht="24" customHeight="1">
      <c r="A24" s="33"/>
      <c r="B24" s="64" t="s">
        <v>45</v>
      </c>
      <c r="C24" s="65">
        <v>3511.2</v>
      </c>
      <c r="D24" s="63"/>
    </row>
    <row r="25" spans="1:4" s="16" customFormat="1" ht="24" customHeight="1">
      <c r="A25" s="33"/>
      <c r="B25" s="64" t="s">
        <v>45</v>
      </c>
      <c r="C25" s="65">
        <v>89606.88</v>
      </c>
      <c r="D25" s="63"/>
    </row>
    <row r="26" spans="1:4" s="16" customFormat="1" ht="24" customHeight="1">
      <c r="A26" s="33"/>
      <c r="B26" s="64" t="s">
        <v>45</v>
      </c>
      <c r="C26" s="65">
        <v>11000.88</v>
      </c>
      <c r="D26" s="63"/>
    </row>
    <row r="27" spans="1:4" s="16" customFormat="1" ht="24" customHeight="1">
      <c r="A27" s="33"/>
      <c r="B27" s="64" t="s">
        <v>45</v>
      </c>
      <c r="C27" s="65">
        <v>5803.05</v>
      </c>
      <c r="D27" s="63"/>
    </row>
    <row r="28" spans="1:4" s="16" customFormat="1" ht="24" customHeight="1">
      <c r="A28" s="33"/>
      <c r="B28" s="64" t="s">
        <v>45</v>
      </c>
      <c r="C28" s="65">
        <v>206729.60000000001</v>
      </c>
      <c r="D28" s="63"/>
    </row>
    <row r="29" spans="1:4" s="16" customFormat="1" ht="24" customHeight="1">
      <c r="A29" s="33"/>
      <c r="B29" s="64" t="s">
        <v>45</v>
      </c>
      <c r="C29" s="65">
        <v>20869.650000000001</v>
      </c>
      <c r="D29" s="63"/>
    </row>
    <row r="30" spans="1:4" s="16" customFormat="1" ht="24" customHeight="1">
      <c r="A30" s="33"/>
      <c r="B30" s="64" t="s">
        <v>45</v>
      </c>
      <c r="C30" s="65">
        <v>7879.74</v>
      </c>
      <c r="D30" s="63"/>
    </row>
    <row r="31" spans="1:4" s="16" customFormat="1" ht="24" customHeight="1">
      <c r="A31" s="33"/>
      <c r="B31" s="64"/>
      <c r="C31" s="66">
        <f>SUM(C22:C30)</f>
        <v>510592.4</v>
      </c>
      <c r="D31" s="63"/>
    </row>
    <row r="32" spans="1:4" s="16" customFormat="1" ht="24" customHeight="1">
      <c r="A32" s="33"/>
      <c r="B32" s="64" t="s">
        <v>46</v>
      </c>
      <c r="C32" s="65">
        <v>32406.28</v>
      </c>
      <c r="D32" s="63"/>
    </row>
    <row r="33" spans="1:4" s="16" customFormat="1" ht="24" customHeight="1">
      <c r="A33" s="33"/>
      <c r="B33" s="64" t="s">
        <v>46</v>
      </c>
      <c r="C33" s="65">
        <v>25612.400000000001</v>
      </c>
      <c r="D33" s="63"/>
    </row>
    <row r="34" spans="1:4" s="16" customFormat="1" ht="24" customHeight="1">
      <c r="A34" s="33"/>
      <c r="B34" s="64" t="s">
        <v>46</v>
      </c>
      <c r="C34" s="65">
        <v>2953.28</v>
      </c>
      <c r="D34" s="63"/>
    </row>
    <row r="35" spans="1:4" s="16" customFormat="1" ht="24" customHeight="1">
      <c r="A35" s="33"/>
      <c r="B35" s="64" t="s">
        <v>46</v>
      </c>
      <c r="C35" s="65">
        <v>1194.75</v>
      </c>
      <c r="D35" s="63"/>
    </row>
    <row r="36" spans="1:4" s="16" customFormat="1" ht="24" customHeight="1">
      <c r="A36" s="33"/>
      <c r="B36" s="64" t="s">
        <v>46</v>
      </c>
      <c r="C36" s="65">
        <v>10082.6</v>
      </c>
      <c r="D36" s="63"/>
    </row>
    <row r="37" spans="1:4" s="16" customFormat="1" ht="24" customHeight="1">
      <c r="A37" s="33"/>
      <c r="B37" s="64" t="s">
        <v>46</v>
      </c>
      <c r="C37" s="65">
        <v>273657.45</v>
      </c>
      <c r="D37" s="63"/>
    </row>
    <row r="38" spans="1:4" s="16" customFormat="1" ht="24" customHeight="1">
      <c r="A38" s="33"/>
      <c r="B38" s="64" t="s">
        <v>46</v>
      </c>
      <c r="C38" s="65">
        <v>13942.67</v>
      </c>
      <c r="D38" s="63"/>
    </row>
    <row r="39" spans="1:4" s="16" customFormat="1" ht="24" customHeight="1">
      <c r="A39" s="33"/>
      <c r="B39" s="64" t="s">
        <v>46</v>
      </c>
      <c r="C39" s="65">
        <v>908.6</v>
      </c>
      <c r="D39" s="63"/>
    </row>
    <row r="40" spans="1:4" s="16" customFormat="1" ht="24" customHeight="1">
      <c r="A40" s="33"/>
      <c r="B40" s="64" t="s">
        <v>46</v>
      </c>
      <c r="C40" s="65">
        <v>29029</v>
      </c>
      <c r="D40" s="63"/>
    </row>
    <row r="41" spans="1:4" s="16" customFormat="1" ht="24" customHeight="1">
      <c r="A41" s="33"/>
      <c r="B41" s="67"/>
      <c r="C41" s="66">
        <f>SUM(C32:C40)</f>
        <v>389787.02999999997</v>
      </c>
      <c r="D41" s="63"/>
    </row>
    <row r="42" spans="1:4" s="16" customFormat="1" ht="24" customHeight="1">
      <c r="A42" s="33"/>
      <c r="B42" s="64" t="s">
        <v>47</v>
      </c>
      <c r="C42" s="65">
        <v>564271.4</v>
      </c>
      <c r="D42" s="63"/>
    </row>
    <row r="43" spans="1:4" s="16" customFormat="1" ht="24" customHeight="1">
      <c r="A43" s="33"/>
      <c r="B43" s="64" t="s">
        <v>47</v>
      </c>
      <c r="C43" s="65">
        <v>211401.3</v>
      </c>
      <c r="D43" s="63"/>
    </row>
    <row r="44" spans="1:4" s="16" customFormat="1" ht="24" customHeight="1">
      <c r="A44" s="33"/>
      <c r="B44" s="64" t="s">
        <v>47</v>
      </c>
      <c r="C44" s="65">
        <v>108053.22</v>
      </c>
      <c r="D44" s="63"/>
    </row>
    <row r="45" spans="1:4" s="16" customFormat="1" ht="24" customHeight="1">
      <c r="A45" s="33"/>
      <c r="B45" s="64" t="s">
        <v>47</v>
      </c>
      <c r="C45" s="65">
        <v>23754.5</v>
      </c>
      <c r="D45" s="63"/>
    </row>
    <row r="46" spans="1:4" s="16" customFormat="1" ht="24" customHeight="1">
      <c r="A46" s="33"/>
      <c r="B46" s="64" t="s">
        <v>47</v>
      </c>
      <c r="C46" s="65">
        <v>33440</v>
      </c>
      <c r="D46" s="63"/>
    </row>
    <row r="47" spans="1:4" s="16" customFormat="1" ht="24" customHeight="1">
      <c r="A47" s="33"/>
      <c r="B47" s="67"/>
      <c r="C47" s="66">
        <f>SUM(C42:C46)</f>
        <v>940920.41999999993</v>
      </c>
      <c r="D47" s="63"/>
    </row>
    <row r="48" spans="1:4" s="16" customFormat="1" ht="24" customHeight="1">
      <c r="A48" s="33"/>
      <c r="B48" s="67" t="s">
        <v>48</v>
      </c>
      <c r="C48" s="65">
        <v>26048</v>
      </c>
      <c r="D48" s="63"/>
    </row>
    <row r="49" spans="1:4" s="16" customFormat="1" ht="24" customHeight="1">
      <c r="A49" s="33"/>
      <c r="B49" s="67"/>
      <c r="C49" s="66">
        <f>SUM(C48)</f>
        <v>26048</v>
      </c>
      <c r="D49" s="63"/>
    </row>
    <row r="50" spans="1:4" s="16" customFormat="1" ht="24" customHeight="1">
      <c r="A50" s="33"/>
      <c r="B50" s="64" t="s">
        <v>49</v>
      </c>
      <c r="C50" s="65">
        <v>150810</v>
      </c>
      <c r="D50" s="63"/>
    </row>
    <row r="51" spans="1:4" s="16" customFormat="1" ht="24" customHeight="1">
      <c r="A51" s="33"/>
      <c r="B51" s="67"/>
      <c r="C51" s="66">
        <f>SUM(C50)</f>
        <v>150810</v>
      </c>
      <c r="D51" s="63"/>
    </row>
    <row r="52" spans="1:4" s="16" customFormat="1" ht="24" customHeight="1">
      <c r="A52" s="33"/>
      <c r="B52" s="64" t="s">
        <v>50</v>
      </c>
      <c r="C52" s="65">
        <v>39468</v>
      </c>
      <c r="D52" s="63"/>
    </row>
    <row r="53" spans="1:4" s="16" customFormat="1" ht="24" customHeight="1">
      <c r="A53" s="33"/>
      <c r="B53" s="67"/>
      <c r="C53" s="66">
        <f>SUM(C52)</f>
        <v>39468</v>
      </c>
      <c r="D53" s="63"/>
    </row>
    <row r="54" spans="1:4" s="16" customFormat="1" ht="24" customHeight="1">
      <c r="A54" s="33"/>
      <c r="B54" s="64" t="s">
        <v>51</v>
      </c>
      <c r="C54" s="65">
        <v>387534.4</v>
      </c>
      <c r="D54" s="63"/>
    </row>
    <row r="55" spans="1:4" s="16" customFormat="1" ht="24" customHeight="1">
      <c r="A55" s="33"/>
      <c r="B55" s="64" t="s">
        <v>51</v>
      </c>
      <c r="C55" s="65">
        <v>57117.5</v>
      </c>
      <c r="D55" s="63"/>
    </row>
    <row r="56" spans="1:4" s="16" customFormat="1" ht="24" customHeight="1">
      <c r="A56" s="33"/>
      <c r="B56" s="67"/>
      <c r="C56" s="66">
        <f>SUM(C54:C55)</f>
        <v>444651.9</v>
      </c>
      <c r="D56" s="63"/>
    </row>
    <row r="57" spans="1:4" s="16" customFormat="1" ht="24" customHeight="1">
      <c r="A57" s="33"/>
      <c r="B57" s="64" t="s">
        <v>52</v>
      </c>
      <c r="C57" s="65">
        <v>291445</v>
      </c>
      <c r="D57" s="63"/>
    </row>
    <row r="58" spans="1:4" s="16" customFormat="1" ht="24" customHeight="1">
      <c r="A58" s="33"/>
      <c r="B58" s="67"/>
      <c r="C58" s="66">
        <f>SUM(C57)</f>
        <v>291445</v>
      </c>
      <c r="D58" s="63"/>
    </row>
    <row r="59" spans="1:4" s="16" customFormat="1" ht="24" customHeight="1">
      <c r="A59" s="33"/>
      <c r="B59" s="64" t="s">
        <v>53</v>
      </c>
      <c r="C59" s="65">
        <v>383752.6</v>
      </c>
      <c r="D59" s="63"/>
    </row>
    <row r="60" spans="1:4" s="16" customFormat="1" ht="24" customHeight="1">
      <c r="A60" s="33"/>
      <c r="B60" s="64" t="s">
        <v>53</v>
      </c>
      <c r="C60" s="65">
        <v>352925.1</v>
      </c>
      <c r="D60" s="63"/>
    </row>
    <row r="61" spans="1:4" s="16" customFormat="1" ht="24" customHeight="1">
      <c r="A61" s="33"/>
      <c r="B61" s="64" t="s">
        <v>53</v>
      </c>
      <c r="C61" s="65">
        <v>3988.49</v>
      </c>
      <c r="D61" s="63"/>
    </row>
    <row r="62" spans="1:4" s="16" customFormat="1" ht="24" customHeight="1">
      <c r="A62" s="33"/>
      <c r="B62" s="64" t="s">
        <v>53</v>
      </c>
      <c r="C62" s="65">
        <v>203048.34</v>
      </c>
      <c r="D62" s="63"/>
    </row>
    <row r="63" spans="1:4" s="16" customFormat="1" ht="24" customHeight="1">
      <c r="A63" s="33"/>
      <c r="B63" s="64" t="s">
        <v>53</v>
      </c>
      <c r="C63" s="65">
        <v>11451</v>
      </c>
      <c r="D63" s="63"/>
    </row>
    <row r="64" spans="1:4" s="16" customFormat="1" ht="24" customHeight="1">
      <c r="A64" s="33"/>
      <c r="B64" s="64" t="s">
        <v>53</v>
      </c>
      <c r="C64" s="65">
        <v>25544.5</v>
      </c>
      <c r="D64" s="63"/>
    </row>
    <row r="65" spans="1:4" s="16" customFormat="1" ht="24" customHeight="1">
      <c r="A65" s="33"/>
      <c r="B65" s="64" t="s">
        <v>53</v>
      </c>
      <c r="C65" s="65">
        <v>29246.91</v>
      </c>
      <c r="D65" s="63"/>
    </row>
    <row r="66" spans="1:4" s="16" customFormat="1" ht="24" customHeight="1">
      <c r="A66" s="33"/>
      <c r="B66" s="64" t="s">
        <v>53</v>
      </c>
      <c r="C66" s="65">
        <v>2450.8000000000002</v>
      </c>
      <c r="D66" s="63"/>
    </row>
    <row r="67" spans="1:4" s="16" customFormat="1" ht="24" customHeight="1">
      <c r="A67" s="33"/>
      <c r="B67" s="64" t="s">
        <v>53</v>
      </c>
      <c r="C67" s="65">
        <v>123750</v>
      </c>
      <c r="D67" s="63"/>
    </row>
    <row r="68" spans="1:4" s="16" customFormat="1" ht="24" customHeight="1">
      <c r="A68" s="33"/>
      <c r="B68" s="64" t="s">
        <v>53</v>
      </c>
      <c r="C68" s="65">
        <v>793.97</v>
      </c>
      <c r="D68" s="63"/>
    </row>
    <row r="69" spans="1:4" s="16" customFormat="1" ht="24" customHeight="1">
      <c r="A69" s="33"/>
      <c r="B69" s="67"/>
      <c r="C69" s="66">
        <f>SUM(C59:C68)</f>
        <v>1136951.71</v>
      </c>
      <c r="D69" s="63"/>
    </row>
    <row r="70" spans="1:4" s="16" customFormat="1" ht="24" customHeight="1">
      <c r="A70" s="14">
        <v>15</v>
      </c>
      <c r="B70" s="15" t="s">
        <v>21</v>
      </c>
      <c r="C70" s="46">
        <f>SUM(C72)</f>
        <v>92694.8</v>
      </c>
    </row>
    <row r="71" spans="1:4" s="16" customFormat="1" ht="24" customHeight="1">
      <c r="A71" s="14"/>
      <c r="B71" s="64" t="s">
        <v>53</v>
      </c>
      <c r="C71" s="65">
        <v>92694.8</v>
      </c>
      <c r="D71" s="63"/>
    </row>
    <row r="72" spans="1:4" s="16" customFormat="1" ht="24" customHeight="1">
      <c r="A72" s="14"/>
      <c r="B72" s="67"/>
      <c r="C72" s="66">
        <f>SUM(C71)</f>
        <v>92694.8</v>
      </c>
      <c r="D72" s="63"/>
    </row>
    <row r="73" spans="1:4" s="16" customFormat="1" ht="24.75" customHeight="1">
      <c r="A73" s="14">
        <v>16</v>
      </c>
      <c r="B73" s="50" t="s">
        <v>28</v>
      </c>
      <c r="C73" s="43"/>
    </row>
    <row r="74" spans="1:4" s="19" customFormat="1">
      <c r="A74" s="14">
        <v>17</v>
      </c>
      <c r="B74" s="17" t="s">
        <v>34</v>
      </c>
      <c r="C74" s="31">
        <v>0</v>
      </c>
    </row>
    <row r="75" spans="1:4" s="19" customFormat="1">
      <c r="A75" s="14">
        <v>18</v>
      </c>
      <c r="B75" s="17" t="s">
        <v>37</v>
      </c>
      <c r="C75" s="31">
        <f>SUM(C78)</f>
        <v>993949.11</v>
      </c>
    </row>
    <row r="76" spans="1:4" s="19" customFormat="1">
      <c r="A76" s="14"/>
      <c r="B76" s="64" t="s">
        <v>54</v>
      </c>
      <c r="C76" s="65">
        <v>331316.37</v>
      </c>
    </row>
    <row r="77" spans="1:4" s="19" customFormat="1">
      <c r="A77" s="14"/>
      <c r="B77" s="64" t="s">
        <v>54</v>
      </c>
      <c r="C77" s="65">
        <v>662632.74</v>
      </c>
    </row>
    <row r="78" spans="1:4" s="19" customFormat="1">
      <c r="A78" s="14"/>
      <c r="B78" s="67"/>
      <c r="C78" s="66">
        <f>SUM(C76:C77)</f>
        <v>993949.11</v>
      </c>
    </row>
    <row r="79" spans="1:4" s="19" customFormat="1">
      <c r="A79" s="14">
        <v>19</v>
      </c>
      <c r="B79" s="17" t="s">
        <v>22</v>
      </c>
      <c r="C79" s="31">
        <v>0</v>
      </c>
    </row>
    <row r="80" spans="1:4" s="19" customFormat="1">
      <c r="A80" s="14">
        <v>20</v>
      </c>
      <c r="B80" s="15" t="s">
        <v>29</v>
      </c>
      <c r="C80" s="29">
        <v>0</v>
      </c>
    </row>
    <row r="81" spans="1:3" s="19" customFormat="1">
      <c r="A81" s="14">
        <v>21</v>
      </c>
      <c r="B81" s="18" t="s">
        <v>23</v>
      </c>
      <c r="C81" s="27">
        <f>SUM(C83)</f>
        <v>99049.5</v>
      </c>
    </row>
    <row r="82" spans="1:3" s="19" customFormat="1">
      <c r="A82" s="32"/>
      <c r="B82" s="64" t="s">
        <v>56</v>
      </c>
      <c r="C82" s="65">
        <v>99049.5</v>
      </c>
    </row>
    <row r="83" spans="1:3" s="19" customFormat="1">
      <c r="A83" s="32"/>
      <c r="B83" s="67"/>
      <c r="C83" s="66">
        <f>SUM(C82)</f>
        <v>99049.5</v>
      </c>
    </row>
    <row r="84" spans="1:3" s="19" customFormat="1">
      <c r="A84" s="32">
        <v>22</v>
      </c>
      <c r="B84" s="18" t="s">
        <v>33</v>
      </c>
      <c r="C84" s="27">
        <v>0</v>
      </c>
    </row>
    <row r="85" spans="1:3" s="19" customFormat="1" ht="16.5" customHeight="1">
      <c r="A85" s="14">
        <v>23</v>
      </c>
      <c r="B85" s="15" t="s">
        <v>30</v>
      </c>
      <c r="C85" s="36">
        <f>SUM(C89+C87)</f>
        <v>107586</v>
      </c>
    </row>
    <row r="86" spans="1:3" s="19" customFormat="1" ht="16.5" customHeight="1">
      <c r="A86" s="14"/>
      <c r="B86" s="71" t="s">
        <v>60</v>
      </c>
      <c r="C86" s="69">
        <v>46800</v>
      </c>
    </row>
    <row r="87" spans="1:3" s="19" customFormat="1" ht="16.5" customHeight="1">
      <c r="A87" s="14"/>
      <c r="B87" s="15"/>
      <c r="C87" s="70">
        <f>SUM(C86)</f>
        <v>46800</v>
      </c>
    </row>
    <row r="88" spans="1:3" s="19" customFormat="1" ht="16.5" customHeight="1">
      <c r="A88" s="14"/>
      <c r="B88" s="71" t="s">
        <v>61</v>
      </c>
      <c r="C88" s="72">
        <v>60786</v>
      </c>
    </row>
    <row r="89" spans="1:3" s="19" customFormat="1" ht="16.5" customHeight="1">
      <c r="A89" s="14"/>
      <c r="B89" s="15"/>
      <c r="C89" s="70">
        <f>SUM(C88)</f>
        <v>60786</v>
      </c>
    </row>
    <row r="90" spans="1:3" s="19" customFormat="1">
      <c r="A90" s="14">
        <v>24</v>
      </c>
      <c r="B90" s="15" t="s">
        <v>18</v>
      </c>
      <c r="C90" s="37">
        <v>0</v>
      </c>
    </row>
    <row r="91" spans="1:3" s="19" customFormat="1" ht="16.5" customHeight="1">
      <c r="A91" s="14">
        <v>25</v>
      </c>
      <c r="B91" s="8" t="s">
        <v>25</v>
      </c>
      <c r="C91" s="49">
        <f>SUM(C93+C98+C100+C102+C106)</f>
        <v>994741.1</v>
      </c>
    </row>
    <row r="92" spans="1:3" s="19" customFormat="1" ht="16.5" customHeight="1">
      <c r="A92" s="68"/>
      <c r="B92" s="64" t="s">
        <v>47</v>
      </c>
      <c r="C92" s="65">
        <v>195901.2</v>
      </c>
    </row>
    <row r="93" spans="1:3" s="19" customFormat="1" ht="16.5" customHeight="1">
      <c r="A93" s="68"/>
      <c r="B93" s="67"/>
      <c r="C93" s="66">
        <f>SUM(C92)</f>
        <v>195901.2</v>
      </c>
    </row>
    <row r="94" spans="1:3" s="19" customFormat="1" ht="16.5" customHeight="1">
      <c r="A94" s="68"/>
      <c r="B94" s="64" t="s">
        <v>57</v>
      </c>
      <c r="C94" s="65">
        <v>51840</v>
      </c>
    </row>
    <row r="95" spans="1:3" s="19" customFormat="1" ht="16.5" customHeight="1">
      <c r="A95" s="68"/>
      <c r="B95" s="64" t="s">
        <v>57</v>
      </c>
      <c r="C95" s="65">
        <v>12348</v>
      </c>
    </row>
    <row r="96" spans="1:3" s="19" customFormat="1" ht="16.5" customHeight="1">
      <c r="A96" s="68"/>
      <c r="B96" s="64" t="s">
        <v>57</v>
      </c>
      <c r="C96" s="65">
        <v>53152</v>
      </c>
    </row>
    <row r="97" spans="1:3" s="19" customFormat="1" ht="16.5" customHeight="1">
      <c r="A97" s="68"/>
      <c r="B97" s="64" t="s">
        <v>57</v>
      </c>
      <c r="C97" s="65">
        <v>409492.8</v>
      </c>
    </row>
    <row r="98" spans="1:3" s="19" customFormat="1" ht="16.5" customHeight="1">
      <c r="A98" s="68"/>
      <c r="B98" s="67"/>
      <c r="C98" s="66">
        <f>SUM(C94:C97)</f>
        <v>526832.80000000005</v>
      </c>
    </row>
    <row r="99" spans="1:3" s="19" customFormat="1" ht="16.5" customHeight="1">
      <c r="A99" s="68"/>
      <c r="B99" s="64" t="s">
        <v>53</v>
      </c>
      <c r="C99" s="65">
        <v>51186.6</v>
      </c>
    </row>
    <row r="100" spans="1:3" s="19" customFormat="1" ht="16.5" customHeight="1">
      <c r="A100" s="68"/>
      <c r="B100" s="67"/>
      <c r="C100" s="66">
        <f>SUM(C99)</f>
        <v>51186.6</v>
      </c>
    </row>
    <row r="101" spans="1:3" s="19" customFormat="1" ht="16.5" customHeight="1">
      <c r="A101" s="68"/>
      <c r="B101" s="64" t="s">
        <v>58</v>
      </c>
      <c r="C101" s="65">
        <v>204000</v>
      </c>
    </row>
    <row r="102" spans="1:3" s="19" customFormat="1" ht="16.5" customHeight="1">
      <c r="A102" s="68"/>
      <c r="B102" s="67"/>
      <c r="C102" s="66">
        <f>SUM(C101)</f>
        <v>204000</v>
      </c>
    </row>
    <row r="103" spans="1:3" s="19" customFormat="1" ht="16.5" customHeight="1">
      <c r="A103" s="68"/>
      <c r="B103" s="64" t="s">
        <v>59</v>
      </c>
      <c r="C103" s="65">
        <v>6704.5</v>
      </c>
    </row>
    <row r="104" spans="1:3" s="19" customFormat="1" ht="16.5" customHeight="1">
      <c r="A104" s="68"/>
      <c r="B104" s="64" t="s">
        <v>59</v>
      </c>
      <c r="C104" s="65">
        <v>8736</v>
      </c>
    </row>
    <row r="105" spans="1:3" s="19" customFormat="1" ht="16.5" customHeight="1">
      <c r="A105" s="68"/>
      <c r="B105" s="64" t="s">
        <v>59</v>
      </c>
      <c r="C105" s="65">
        <v>1380</v>
      </c>
    </row>
    <row r="106" spans="1:3" s="19" customFormat="1" ht="16.5" customHeight="1">
      <c r="A106" s="68"/>
      <c r="B106" s="67"/>
      <c r="C106" s="66">
        <f>SUM(C103:C105)</f>
        <v>16820.5</v>
      </c>
    </row>
    <row r="107" spans="1:3" s="19" customFormat="1" ht="16.5" customHeight="1">
      <c r="A107" s="14">
        <v>26</v>
      </c>
      <c r="B107" s="50" t="s">
        <v>24</v>
      </c>
      <c r="C107" s="43">
        <v>0</v>
      </c>
    </row>
    <row r="108" spans="1:3" s="20" customFormat="1">
      <c r="A108" s="14">
        <v>27</v>
      </c>
      <c r="B108" s="15" t="s">
        <v>26</v>
      </c>
      <c r="C108" s="37">
        <f>SUM(C110)</f>
        <v>43948</v>
      </c>
    </row>
    <row r="109" spans="1:3" s="20" customFormat="1">
      <c r="A109" s="14"/>
      <c r="B109" s="71" t="s">
        <v>69</v>
      </c>
      <c r="C109" s="84">
        <v>43948</v>
      </c>
    </row>
    <row r="110" spans="1:3" s="20" customFormat="1">
      <c r="A110" s="14"/>
      <c r="B110" s="15"/>
      <c r="C110" s="83">
        <f>SUM(C109)</f>
        <v>43948</v>
      </c>
    </row>
    <row r="111" spans="1:3" s="19" customFormat="1">
      <c r="A111" s="14">
        <v>28</v>
      </c>
      <c r="B111" s="15" t="s">
        <v>63</v>
      </c>
      <c r="C111" s="27">
        <f>SUM(C113)</f>
        <v>642299.76</v>
      </c>
    </row>
    <row r="112" spans="1:3" s="19" customFormat="1">
      <c r="A112" s="14"/>
      <c r="B112" s="76" t="s">
        <v>64</v>
      </c>
      <c r="C112" s="77">
        <v>642299.76</v>
      </c>
    </row>
    <row r="113" spans="1:3" s="19" customFormat="1">
      <c r="A113" s="14"/>
      <c r="B113" s="15"/>
      <c r="C113" s="78">
        <f>SUM(C112)</f>
        <v>642299.76</v>
      </c>
    </row>
    <row r="114" spans="1:3" s="19" customFormat="1">
      <c r="A114" s="14">
        <v>29</v>
      </c>
      <c r="B114" s="15" t="s">
        <v>31</v>
      </c>
      <c r="C114" s="31">
        <v>0</v>
      </c>
    </row>
    <row r="115" spans="1:3" s="19" customFormat="1">
      <c r="A115" s="14">
        <v>30</v>
      </c>
      <c r="B115" s="50" t="s">
        <v>40</v>
      </c>
      <c r="C115" s="51">
        <v>0</v>
      </c>
    </row>
    <row r="116" spans="1:3" s="19" customFormat="1">
      <c r="A116" s="30">
        <v>31</v>
      </c>
      <c r="B116" s="15" t="s">
        <v>36</v>
      </c>
      <c r="C116" s="29">
        <f>SUM(C121)</f>
        <v>354046</v>
      </c>
    </row>
    <row r="117" spans="1:3" s="19" customFormat="1">
      <c r="A117" s="30"/>
      <c r="B117" s="64" t="s">
        <v>55</v>
      </c>
      <c r="C117" s="65">
        <v>5852</v>
      </c>
    </row>
    <row r="118" spans="1:3" s="19" customFormat="1">
      <c r="A118" s="30"/>
      <c r="B118" s="64" t="s">
        <v>55</v>
      </c>
      <c r="C118" s="65">
        <v>171171</v>
      </c>
    </row>
    <row r="119" spans="1:3" s="19" customFormat="1">
      <c r="A119" s="30"/>
      <c r="B119" s="64" t="s">
        <v>55</v>
      </c>
      <c r="C119" s="65">
        <v>5852</v>
      </c>
    </row>
    <row r="120" spans="1:3" s="19" customFormat="1">
      <c r="A120" s="30"/>
      <c r="B120" s="64" t="s">
        <v>55</v>
      </c>
      <c r="C120" s="65">
        <v>171171</v>
      </c>
    </row>
    <row r="121" spans="1:3" s="19" customFormat="1">
      <c r="A121" s="30"/>
      <c r="B121" s="67"/>
      <c r="C121" s="66">
        <f>SUM(C117:C120)</f>
        <v>354046</v>
      </c>
    </row>
    <row r="122" spans="1:3" s="39" customFormat="1">
      <c r="A122" s="41">
        <v>32</v>
      </c>
      <c r="B122" s="15" t="s">
        <v>41</v>
      </c>
      <c r="C122" s="47">
        <v>0</v>
      </c>
    </row>
    <row r="123" spans="1:3" s="40" customFormat="1">
      <c r="A123" s="41">
        <v>33</v>
      </c>
      <c r="B123" s="15" t="s">
        <v>65</v>
      </c>
      <c r="C123" s="38">
        <f>SUM(C129+C127+C125)</f>
        <v>117300</v>
      </c>
    </row>
    <row r="124" spans="1:3" s="40" customFormat="1">
      <c r="A124" s="41"/>
      <c r="B124" s="71" t="s">
        <v>66</v>
      </c>
      <c r="C124" s="79">
        <v>40140</v>
      </c>
    </row>
    <row r="125" spans="1:3" s="40" customFormat="1">
      <c r="A125" s="41"/>
      <c r="B125" s="71"/>
      <c r="C125" s="80">
        <f>SUM(C124)</f>
        <v>40140</v>
      </c>
    </row>
    <row r="126" spans="1:3" s="40" customFormat="1">
      <c r="A126" s="41"/>
      <c r="B126" s="71" t="s">
        <v>67</v>
      </c>
      <c r="C126" s="79">
        <v>7200</v>
      </c>
    </row>
    <row r="127" spans="1:3" s="40" customFormat="1">
      <c r="A127" s="41"/>
      <c r="B127" s="71"/>
      <c r="C127" s="80">
        <f>SUM(C126)</f>
        <v>7200</v>
      </c>
    </row>
    <row r="128" spans="1:3" s="40" customFormat="1">
      <c r="A128" s="41"/>
      <c r="B128" s="71" t="s">
        <v>52</v>
      </c>
      <c r="C128" s="79">
        <v>69960</v>
      </c>
    </row>
    <row r="129" spans="1:3" s="40" customFormat="1">
      <c r="A129" s="41"/>
      <c r="B129" s="71"/>
      <c r="C129" s="80">
        <f>SUM(C128)</f>
        <v>69960</v>
      </c>
    </row>
    <row r="130" spans="1:3" s="19" customFormat="1">
      <c r="A130" s="14">
        <v>34</v>
      </c>
      <c r="B130" s="15" t="s">
        <v>38</v>
      </c>
      <c r="C130" s="48">
        <v>0</v>
      </c>
    </row>
    <row r="131" spans="1:3" s="19" customFormat="1">
      <c r="A131" s="14">
        <v>35</v>
      </c>
      <c r="B131" s="15" t="s">
        <v>27</v>
      </c>
      <c r="C131" s="48">
        <f>SUM(C133)</f>
        <v>110720.1</v>
      </c>
    </row>
    <row r="132" spans="1:3" s="19" customFormat="1">
      <c r="A132" s="14"/>
      <c r="B132" s="12" t="s">
        <v>68</v>
      </c>
      <c r="C132" s="81">
        <v>110720.1</v>
      </c>
    </row>
    <row r="133" spans="1:3" s="19" customFormat="1">
      <c r="A133" s="14"/>
      <c r="B133" s="15"/>
      <c r="C133" s="82">
        <f>SUM(C132)</f>
        <v>110720.1</v>
      </c>
    </row>
    <row r="134" spans="1:3" s="19" customFormat="1" ht="21.75" customHeight="1">
      <c r="A134" s="14">
        <v>36</v>
      </c>
      <c r="B134" s="15" t="s">
        <v>42</v>
      </c>
      <c r="C134" s="27">
        <v>0</v>
      </c>
    </row>
    <row r="135" spans="1:3" s="19" customFormat="1">
      <c r="A135" s="14">
        <v>37</v>
      </c>
      <c r="B135" s="15" t="s">
        <v>32</v>
      </c>
      <c r="C135" s="44">
        <v>0</v>
      </c>
    </row>
    <row r="136" spans="1:3" s="19" customFormat="1">
      <c r="A136" s="14">
        <v>38</v>
      </c>
      <c r="B136" s="15" t="s">
        <v>15</v>
      </c>
      <c r="C136" s="29">
        <v>0</v>
      </c>
    </row>
    <row r="137" spans="1:3" s="19" customFormat="1">
      <c r="A137" s="14">
        <v>39</v>
      </c>
      <c r="B137" s="8" t="s">
        <v>39</v>
      </c>
      <c r="C137" s="43">
        <f>SUM(C139)</f>
        <v>419307.02</v>
      </c>
    </row>
    <row r="138" spans="1:3" s="19" customFormat="1">
      <c r="A138" s="14"/>
      <c r="B138" s="73" t="s">
        <v>62</v>
      </c>
      <c r="C138" s="74">
        <v>419307.02</v>
      </c>
    </row>
    <row r="139" spans="1:3" s="19" customFormat="1">
      <c r="A139" s="14"/>
      <c r="B139" s="8"/>
      <c r="C139" s="75">
        <f>SUM(C138)</f>
        <v>419307.02</v>
      </c>
    </row>
    <row r="140" spans="1:3" s="19" customFormat="1">
      <c r="A140" s="14">
        <v>40</v>
      </c>
      <c r="B140" s="8" t="s">
        <v>11</v>
      </c>
      <c r="C140" s="29">
        <f>SUM(C21+C70+C75+C81+C85+C91+C108+C111+C116+C123+C131+C137)</f>
        <v>7906315.8499999996</v>
      </c>
    </row>
    <row r="141" spans="1:3">
      <c r="C141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2025-10-09T07:25:45Z</dcterms:modified>
</cp:coreProperties>
</file>