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Sheet1!$A$1:$C$112</definedName>
  </definedNames>
  <calcPr calcId="124519"/>
</workbook>
</file>

<file path=xl/calcChain.xml><?xml version="1.0" encoding="utf-8"?>
<calcChain xmlns="http://schemas.openxmlformats.org/spreadsheetml/2006/main">
  <c r="C112" i="1"/>
  <c r="C67"/>
  <c r="C53"/>
  <c r="C58"/>
  <c r="C52"/>
  <c r="C45"/>
  <c r="C40"/>
  <c r="C37"/>
  <c r="C33"/>
  <c r="C93"/>
  <c r="C88"/>
  <c r="C85" s="1"/>
  <c r="C29" l="1"/>
  <c r="C106"/>
  <c r="C104" s="1"/>
  <c r="C21"/>
  <c r="C19"/>
  <c r="C111"/>
  <c r="C109" s="1"/>
  <c r="C103"/>
  <c r="C101" s="1"/>
  <c r="C82"/>
  <c r="C80"/>
  <c r="C78"/>
  <c r="C26"/>
  <c r="C24"/>
  <c r="C17" l="1"/>
  <c r="C22"/>
  <c r="C76"/>
  <c r="D8" i="2"/>
  <c r="B5"/>
  <c r="A6"/>
</calcChain>
</file>

<file path=xl/sharedStrings.xml><?xml version="1.0" encoding="utf-8"?>
<sst xmlns="http://schemas.openxmlformats.org/spreadsheetml/2006/main" count="86" uniqueCount="69">
  <si>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</si>
  <si>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</si>
  <si>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</si>
  <si>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</si>
  <si>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</si>
  <si>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</si>
  <si>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</si>
  <si>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</si>
  <si>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</si>
  <si>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</si>
  <si>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</si>
  <si>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</si>
  <si>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</si>
  <si>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</si>
  <si>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</si>
  <si>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</si>
  <si>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</si>
  <si>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</si>
  <si>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</si>
  <si>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</si>
  <si>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</si>
  <si>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</si>
  <si>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</si>
  <si>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</si>
  <si>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</si>
  <si>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Санитетско потрошни материјал-директно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</si>
  <si>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</si>
  <si>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</si>
  <si>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</si>
  <si>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Остали уградни материјал у ортопедији-асигнација</t>
  </si>
  <si>
    <t>Санитетско потрошни материјал-асигнација варијаби.</t>
  </si>
  <si>
    <t>Енергенти-директно плаћање</t>
  </si>
  <si>
    <t>Остале уплате-министарство здарвља</t>
  </si>
  <si>
    <t>Имплатанти у ортопедији-асигнација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</si>
  <si>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</si>
  <si>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</si>
  <si>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</si>
  <si>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</si>
  <si>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</si>
  <si>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Енергенти-асигнације</t>
  </si>
  <si>
    <t>Реагенси-варијабилни</t>
  </si>
  <si>
    <t>Медицински гасови</t>
  </si>
  <si>
    <t xml:space="preserve">Oстали уградни материјал-асигнација </t>
  </si>
  <si>
    <t>Реагенси-директна плаћања</t>
  </si>
  <si>
    <t>ПРОМЕНЕ НА РАЧУНУ "ОБ СТЕФАН ВИСОКИ"SMED.PALANKA  840-0000000211661-10 ИЗВОД БР. 95</t>
  </si>
  <si>
    <t>26.09.2025.g.</t>
  </si>
  <si>
    <t>Medicinski fakultet</t>
  </si>
  <si>
    <t>Velebit doo</t>
  </si>
  <si>
    <t>Sutura medic doo</t>
  </si>
  <si>
    <t>Pan sta doo</t>
  </si>
  <si>
    <t>Ecotrade bg doo</t>
  </si>
  <si>
    <t xml:space="preserve">Institut za transfuziju krvi  </t>
  </si>
  <si>
    <t xml:space="preserve">Messer </t>
  </si>
  <si>
    <t>JP POSTA SRBIJE</t>
  </si>
  <si>
    <t>Pan star doo</t>
  </si>
  <si>
    <t>Лекови ван листе лекова-асигнација</t>
  </si>
  <si>
    <t>Amicus doo</t>
  </si>
  <si>
    <t>FRESENIUS MEDICAL CARE SRBIJA, VRŠAC</t>
  </si>
  <si>
    <t>Magna Pharmacia</t>
  </si>
  <si>
    <t>EPS AD  BEOGRAD</t>
  </si>
  <si>
    <t>Farmalogist d.o.o.</t>
  </si>
  <si>
    <t>VEGA DOO</t>
  </si>
  <si>
    <t>Amicus SRB d.o.o.</t>
  </si>
  <si>
    <t>B. Braun Adria RSRB d.o.o.</t>
  </si>
  <si>
    <t>MEDIKUNION DOO</t>
  </si>
  <si>
    <t>BEOHEM-3 d.o.o.</t>
  </si>
  <si>
    <t>PHOENIX PHARMA DOO BEOGRAD</t>
  </si>
  <si>
    <t>Sopharma Trading</t>
  </si>
  <si>
    <t>PharmaSwiss doo</t>
  </si>
</sst>
</file>

<file path=xl/styles.xml><?xml version="1.0" encoding="utf-8"?>
<styleSheet xmlns="http://schemas.openxmlformats.org/spreadsheetml/2006/main">
  <numFmts count="1">
    <numFmt numFmtId="164" formatCode="#,##0.00\ "/>
  </numFmts>
  <fonts count="11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83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9" xfId="0" applyNumberFormat="1" applyFont="1" applyFill="1" applyBorder="1" applyAlignment="1">
      <alignment horizontal="right" vertical="top"/>
    </xf>
    <xf numFmtId="4" fontId="3" fillId="2" borderId="2" xfId="0" applyNumberFormat="1" applyFont="1" applyFill="1" applyBorder="1"/>
    <xf numFmtId="4" fontId="3" fillId="0" borderId="2" xfId="0" applyNumberFormat="1" applyFont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2" borderId="13" xfId="0" applyNumberFormat="1" applyFont="1" applyFill="1" applyBorder="1" applyAlignment="1">
      <alignment horizontal="right" vertical="top"/>
    </xf>
    <xf numFmtId="4" fontId="2" fillId="0" borderId="0" xfId="0" applyNumberFormat="1" applyFont="1"/>
    <xf numFmtId="4" fontId="3" fillId="0" borderId="1" xfId="0" applyNumberFormat="1" applyFont="1" applyBorder="1" applyAlignment="1">
      <alignment horizontal="right"/>
    </xf>
    <xf numFmtId="4" fontId="3" fillId="0" borderId="10" xfId="0" applyNumberFormat="1" applyFont="1" applyBorder="1"/>
    <xf numFmtId="164" fontId="3" fillId="2" borderId="15" xfId="0" applyNumberFormat="1" applyFont="1" applyFill="1" applyBorder="1" applyAlignment="1">
      <alignment horizontal="right" vertical="top"/>
    </xf>
    <xf numFmtId="4" fontId="3" fillId="0" borderId="0" xfId="0" applyNumberFormat="1" applyFont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wrapText="1"/>
    </xf>
    <xf numFmtId="4" fontId="8" fillId="2" borderId="1" xfId="0" applyNumberFormat="1" applyFont="1" applyFill="1" applyBorder="1"/>
    <xf numFmtId="4" fontId="9" fillId="2" borderId="1" xfId="0" applyNumberFormat="1" applyFont="1" applyFill="1" applyBorder="1"/>
    <xf numFmtId="4" fontId="8" fillId="2" borderId="9" xfId="0" applyNumberFormat="1" applyFont="1" applyFill="1" applyBorder="1" applyAlignment="1">
      <alignment horizontal="right" vertical="top"/>
    </xf>
    <xf numFmtId="2" fontId="10" fillId="0" borderId="1" xfId="0" applyNumberFormat="1" applyFont="1" applyBorder="1" applyAlignment="1">
      <alignment wrapText="1"/>
    </xf>
    <xf numFmtId="4" fontId="9" fillId="2" borderId="9" xfId="0" applyNumberFormat="1" applyFont="1" applyFill="1" applyBorder="1" applyAlignment="1">
      <alignment horizontal="right" vertical="top"/>
    </xf>
    <xf numFmtId="164" fontId="9" fillId="2" borderId="2" xfId="0" applyNumberFormat="1" applyFont="1" applyFill="1" applyBorder="1" applyAlignment="1">
      <alignment horizontal="right" vertical="top"/>
    </xf>
    <xf numFmtId="164" fontId="8" fillId="2" borderId="2" xfId="0" applyNumberFormat="1" applyFont="1" applyFill="1" applyBorder="1" applyAlignment="1">
      <alignment horizontal="right" vertical="top"/>
    </xf>
    <xf numFmtId="2" fontId="10" fillId="0" borderId="3" xfId="0" applyNumberFormat="1" applyFont="1" applyBorder="1" applyAlignment="1">
      <alignment wrapText="1"/>
    </xf>
    <xf numFmtId="4" fontId="8" fillId="0" borderId="13" xfId="0" applyNumberFormat="1" applyFont="1" applyBorder="1"/>
    <xf numFmtId="4" fontId="9" fillId="0" borderId="13" xfId="0" applyNumberFormat="1" applyFont="1" applyBorder="1"/>
    <xf numFmtId="4" fontId="8" fillId="0" borderId="1" xfId="0" applyNumberFormat="1" applyFont="1" applyBorder="1"/>
    <xf numFmtId="4" fontId="9" fillId="0" borderId="1" xfId="0" applyNumberFormat="1" applyFont="1" applyBorder="1"/>
    <xf numFmtId="4" fontId="7" fillId="2" borderId="13" xfId="0" applyNumberFormat="1" applyFont="1" applyFill="1" applyBorder="1"/>
    <xf numFmtId="4" fontId="9" fillId="2" borderId="13" xfId="0" applyNumberFormat="1" applyFont="1" applyFill="1" applyBorder="1"/>
    <xf numFmtId="0" fontId="0" fillId="0" borderId="1" xfId="0" applyBorder="1" applyAlignment="1">
      <alignment vertical="top"/>
    </xf>
    <xf numFmtId="4" fontId="0" fillId="0" borderId="1" xfId="0" applyNumberFormat="1" applyBorder="1" applyAlignment="1">
      <alignment horizontal="right" vertical="top"/>
    </xf>
    <xf numFmtId="4" fontId="9" fillId="0" borderId="1" xfId="0" applyNumberFormat="1" applyFont="1" applyBorder="1" applyAlignment="1">
      <alignment horizontal="right" vertical="top"/>
    </xf>
    <xf numFmtId="0" fontId="3" fillId="0" borderId="2" xfId="0" applyFont="1" applyBorder="1" applyAlignment="1">
      <alignment horizontal="left" vertical="center"/>
    </xf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0" fontId="7" fillId="0" borderId="1" xfId="0" applyFont="1" applyBorder="1" applyAlignment="1">
      <alignment vertical="top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13"/>
  <sheetViews>
    <sheetView tabSelected="1" view="pageBreakPreview" topLeftCell="A8" zoomScaleSheetLayoutView="100" workbookViewId="0">
      <selection activeCell="C113" sqref="C113"/>
    </sheetView>
  </sheetViews>
  <sheetFormatPr defaultRowHeight="18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50" t="s">
        <v>44</v>
      </c>
      <c r="B1" s="51"/>
      <c r="C1" s="52"/>
    </row>
    <row r="2" spans="1:3" s="1" customFormat="1" ht="39" customHeight="1">
      <c r="A2" s="53"/>
      <c r="B2" s="54"/>
      <c r="C2" s="55"/>
    </row>
    <row r="3" spans="1:3" s="2" customFormat="1" ht="23.25" customHeight="1">
      <c r="A3" s="56"/>
      <c r="B3" s="57"/>
      <c r="C3" s="58"/>
    </row>
    <row r="4" spans="1:3" s="2" customFormat="1" ht="24.75" customHeight="1">
      <c r="B4" s="5"/>
      <c r="C4" s="21" t="s">
        <v>45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29">
        <v>8203715.1299999999</v>
      </c>
    </row>
    <row r="8" spans="1:3" s="2" customFormat="1" ht="18" customHeight="1">
      <c r="A8" s="2" t="s">
        <v>2</v>
      </c>
      <c r="B8" s="12" t="s">
        <v>17</v>
      </c>
      <c r="C8" s="26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4">
        <v>0</v>
      </c>
    </row>
    <row r="11" spans="1:3" s="2" customFormat="1" ht="18" customHeight="1">
      <c r="A11" s="4">
        <v>6</v>
      </c>
      <c r="B11" s="12" t="s">
        <v>16</v>
      </c>
      <c r="C11" s="29">
        <v>0</v>
      </c>
    </row>
    <row r="12" spans="1:3" s="2" customFormat="1" ht="18" customHeight="1">
      <c r="A12" s="4">
        <v>7</v>
      </c>
      <c r="B12" s="12" t="s">
        <v>8</v>
      </c>
      <c r="C12" s="29">
        <v>8203715.1299999999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8">
        <v>0</v>
      </c>
    </row>
    <row r="15" spans="1:3" s="3" customFormat="1" ht="18" customHeight="1">
      <c r="A15" s="10">
        <v>9</v>
      </c>
      <c r="B15" s="12" t="s">
        <v>9</v>
      </c>
      <c r="C15" s="27">
        <v>0</v>
      </c>
    </row>
    <row r="16" spans="1:3" s="2" customFormat="1" ht="23.25" customHeight="1">
      <c r="B16" s="59" t="s">
        <v>10</v>
      </c>
      <c r="C16" s="60"/>
    </row>
    <row r="17" spans="1:3" s="16" customFormat="1" ht="24" customHeight="1">
      <c r="A17" s="14">
        <v>10</v>
      </c>
      <c r="B17" s="15" t="s">
        <v>14</v>
      </c>
      <c r="C17" s="29">
        <f>SUM(C19+C21)</f>
        <v>91699.4</v>
      </c>
    </row>
    <row r="18" spans="1:3" s="16" customFormat="1" ht="24" customHeight="1">
      <c r="A18" s="14"/>
      <c r="B18" s="61" t="s">
        <v>53</v>
      </c>
      <c r="C18" s="72">
        <v>64721</v>
      </c>
    </row>
    <row r="19" spans="1:3" s="16" customFormat="1" ht="24" customHeight="1">
      <c r="A19" s="14"/>
      <c r="B19" s="17"/>
      <c r="C19" s="73">
        <f>SUM(C18)</f>
        <v>64721</v>
      </c>
    </row>
    <row r="20" spans="1:3" s="16" customFormat="1" ht="24" customHeight="1">
      <c r="A20" s="14"/>
      <c r="B20" s="61" t="s">
        <v>54</v>
      </c>
      <c r="C20" s="72">
        <v>26978.400000000001</v>
      </c>
    </row>
    <row r="21" spans="1:3" s="16" customFormat="1" ht="24" customHeight="1">
      <c r="A21" s="14"/>
      <c r="B21" s="17"/>
      <c r="C21" s="73">
        <f>SUM(C20)</f>
        <v>26978.400000000001</v>
      </c>
    </row>
    <row r="22" spans="1:3" s="16" customFormat="1" ht="24" customHeight="1">
      <c r="A22" s="14">
        <v>11</v>
      </c>
      <c r="B22" s="17" t="s">
        <v>13</v>
      </c>
      <c r="C22" s="27">
        <f>SUM(C24+C26)</f>
        <v>145400</v>
      </c>
    </row>
    <row r="23" spans="1:3" s="16" customFormat="1" ht="24" customHeight="1">
      <c r="A23" s="14"/>
      <c r="B23" s="61" t="s">
        <v>46</v>
      </c>
      <c r="C23" s="62">
        <v>107000</v>
      </c>
    </row>
    <row r="24" spans="1:3" s="16" customFormat="1" ht="24" customHeight="1">
      <c r="A24" s="14"/>
      <c r="B24" s="17"/>
      <c r="C24" s="63">
        <f>SUM(C23)</f>
        <v>107000</v>
      </c>
    </row>
    <row r="25" spans="1:3" s="16" customFormat="1" ht="24" customHeight="1">
      <c r="A25" s="14"/>
      <c r="B25" s="61" t="s">
        <v>47</v>
      </c>
      <c r="C25" s="62">
        <v>38400</v>
      </c>
    </row>
    <row r="26" spans="1:3" s="16" customFormat="1" ht="24" customHeight="1">
      <c r="A26" s="14"/>
      <c r="B26" s="17"/>
      <c r="C26" s="63">
        <f>SUM(C25)</f>
        <v>38400</v>
      </c>
    </row>
    <row r="27" spans="1:3" s="16" customFormat="1" ht="24" customHeight="1">
      <c r="A27" s="14">
        <v>12</v>
      </c>
      <c r="B27" s="17" t="s">
        <v>19</v>
      </c>
      <c r="C27" s="29">
        <v>0</v>
      </c>
    </row>
    <row r="28" spans="1:3" s="35" customFormat="1" ht="21" customHeight="1">
      <c r="A28" s="14">
        <v>13</v>
      </c>
      <c r="B28" s="34" t="s">
        <v>35</v>
      </c>
      <c r="C28" s="42">
        <v>0</v>
      </c>
    </row>
    <row r="29" spans="1:3" s="16" customFormat="1" ht="24" customHeight="1">
      <c r="A29" s="33">
        <v>14</v>
      </c>
      <c r="B29" s="15" t="s">
        <v>20</v>
      </c>
      <c r="C29" s="29">
        <f>SUM(C33+C37+C40+C42+C45+C47+C52)</f>
        <v>2199675.3199999998</v>
      </c>
    </row>
    <row r="30" spans="1:3" s="16" customFormat="1" ht="24" customHeight="1">
      <c r="A30" s="33"/>
      <c r="B30" s="76" t="s">
        <v>60</v>
      </c>
      <c r="C30" s="77">
        <v>4669.21</v>
      </c>
    </row>
    <row r="31" spans="1:3" s="16" customFormat="1" ht="24" customHeight="1">
      <c r="A31" s="33"/>
      <c r="B31" s="76" t="s">
        <v>60</v>
      </c>
      <c r="C31" s="77">
        <v>268105.2</v>
      </c>
    </row>
    <row r="32" spans="1:3" s="16" customFormat="1" ht="24" customHeight="1">
      <c r="A32" s="33"/>
      <c r="B32" s="76" t="s">
        <v>60</v>
      </c>
      <c r="C32" s="77">
        <v>160863.12</v>
      </c>
    </row>
    <row r="33" spans="1:3" s="16" customFormat="1" ht="24" customHeight="1">
      <c r="A33" s="33"/>
      <c r="B33" s="76"/>
      <c r="C33" s="78">
        <f>SUM(C30:C32)</f>
        <v>433637.53</v>
      </c>
    </row>
    <row r="34" spans="1:3" s="16" customFormat="1" ht="24" customHeight="1">
      <c r="A34" s="33"/>
      <c r="B34" s="76" t="s">
        <v>61</v>
      </c>
      <c r="C34" s="77">
        <v>167414.5</v>
      </c>
    </row>
    <row r="35" spans="1:3" s="16" customFormat="1" ht="24" customHeight="1">
      <c r="A35" s="33"/>
      <c r="B35" s="76" t="s">
        <v>61</v>
      </c>
      <c r="C35" s="77">
        <v>3368.75</v>
      </c>
    </row>
    <row r="36" spans="1:3" s="16" customFormat="1" ht="24" customHeight="1">
      <c r="A36" s="33"/>
      <c r="B36" s="76" t="s">
        <v>61</v>
      </c>
      <c r="C36" s="77">
        <v>295114.59999999998</v>
      </c>
    </row>
    <row r="37" spans="1:3" s="16" customFormat="1" ht="24" customHeight="1">
      <c r="A37" s="33"/>
      <c r="B37" s="76"/>
      <c r="C37" s="78">
        <f>SUM(C34:C36)</f>
        <v>465897.85</v>
      </c>
    </row>
    <row r="38" spans="1:3" s="16" customFormat="1" ht="24" customHeight="1">
      <c r="A38" s="33"/>
      <c r="B38" s="76" t="s">
        <v>62</v>
      </c>
      <c r="C38" s="77">
        <v>286000</v>
      </c>
    </row>
    <row r="39" spans="1:3" s="16" customFormat="1" ht="24" customHeight="1">
      <c r="A39" s="33"/>
      <c r="B39" s="76" t="s">
        <v>62</v>
      </c>
      <c r="C39" s="77">
        <v>28742.34</v>
      </c>
    </row>
    <row r="40" spans="1:3" s="16" customFormat="1" ht="24" customHeight="1">
      <c r="A40" s="33"/>
      <c r="B40" s="76"/>
      <c r="C40" s="78">
        <f>SUM(C38:C39)</f>
        <v>314742.34000000003</v>
      </c>
    </row>
    <row r="41" spans="1:3" s="16" customFormat="1" ht="24" customHeight="1">
      <c r="A41" s="33"/>
      <c r="B41" s="76" t="s">
        <v>63</v>
      </c>
      <c r="C41" s="77">
        <v>91227.4</v>
      </c>
    </row>
    <row r="42" spans="1:3" s="16" customFormat="1" ht="24" customHeight="1">
      <c r="A42" s="33"/>
      <c r="B42" s="76"/>
      <c r="C42" s="78">
        <v>91227.4</v>
      </c>
    </row>
    <row r="43" spans="1:3" s="16" customFormat="1" ht="24" customHeight="1">
      <c r="A43" s="33"/>
      <c r="B43" s="76" t="s">
        <v>64</v>
      </c>
      <c r="C43" s="77">
        <v>34760</v>
      </c>
    </row>
    <row r="44" spans="1:3" s="16" customFormat="1" ht="24" customHeight="1">
      <c r="A44" s="33"/>
      <c r="B44" s="76" t="s">
        <v>64</v>
      </c>
      <c r="C44" s="77">
        <v>6952</v>
      </c>
    </row>
    <row r="45" spans="1:3" s="16" customFormat="1" ht="24" customHeight="1">
      <c r="A45" s="33"/>
      <c r="B45" s="76"/>
      <c r="C45" s="78">
        <f>SUM(C43:C44)</f>
        <v>41712</v>
      </c>
    </row>
    <row r="46" spans="1:3" s="16" customFormat="1" ht="24" customHeight="1">
      <c r="A46" s="33"/>
      <c r="B46" s="76" t="s">
        <v>65</v>
      </c>
      <c r="C46" s="77">
        <v>291445</v>
      </c>
    </row>
    <row r="47" spans="1:3" s="16" customFormat="1" ht="24" customHeight="1">
      <c r="A47" s="33"/>
      <c r="B47" s="76"/>
      <c r="C47" s="78">
        <v>291445</v>
      </c>
    </row>
    <row r="48" spans="1:3" s="16" customFormat="1" ht="24" customHeight="1">
      <c r="A48" s="33"/>
      <c r="B48" s="76" t="s">
        <v>66</v>
      </c>
      <c r="C48" s="77">
        <v>290070</v>
      </c>
    </row>
    <row r="49" spans="1:3" s="16" customFormat="1" ht="24" customHeight="1">
      <c r="A49" s="33"/>
      <c r="B49" s="76" t="s">
        <v>66</v>
      </c>
      <c r="C49" s="77">
        <v>138402</v>
      </c>
    </row>
    <row r="50" spans="1:3" s="16" customFormat="1" ht="24" customHeight="1">
      <c r="A50" s="33"/>
      <c r="B50" s="76" t="s">
        <v>66</v>
      </c>
      <c r="C50" s="77">
        <v>91291.199999999997</v>
      </c>
    </row>
    <row r="51" spans="1:3" s="16" customFormat="1" ht="24" customHeight="1">
      <c r="A51" s="33"/>
      <c r="B51" s="76" t="s">
        <v>66</v>
      </c>
      <c r="C51" s="77">
        <v>41250</v>
      </c>
    </row>
    <row r="52" spans="1:3" s="16" customFormat="1" ht="24" customHeight="1">
      <c r="A52" s="33"/>
      <c r="B52" s="76"/>
      <c r="C52" s="78">
        <f>SUM(C48:C51)</f>
        <v>561013.19999999995</v>
      </c>
    </row>
    <row r="53" spans="1:3" s="16" customFormat="1" ht="24" customHeight="1">
      <c r="A53" s="14">
        <v>15</v>
      </c>
      <c r="B53" s="15" t="s">
        <v>21</v>
      </c>
      <c r="C53" s="46">
        <f>SUM(C55+C58+C60+C62+C64)</f>
        <v>994376.94</v>
      </c>
    </row>
    <row r="54" spans="1:3" s="16" customFormat="1" ht="24" customHeight="1">
      <c r="A54" s="14"/>
      <c r="B54" s="76" t="s">
        <v>60</v>
      </c>
      <c r="C54" s="77">
        <v>50635.199999999997</v>
      </c>
    </row>
    <row r="55" spans="1:3" s="16" customFormat="1" ht="24" customHeight="1">
      <c r="A55" s="14"/>
      <c r="B55" s="76"/>
      <c r="C55" s="78">
        <v>50635.199999999997</v>
      </c>
    </row>
    <row r="56" spans="1:3" s="16" customFormat="1" ht="24" customHeight="1">
      <c r="A56" s="14"/>
      <c r="B56" s="76" t="s">
        <v>67</v>
      </c>
      <c r="C56" s="77">
        <v>45701.63</v>
      </c>
    </row>
    <row r="57" spans="1:3" s="16" customFormat="1" ht="24" customHeight="1">
      <c r="A57" s="14"/>
      <c r="B57" s="76" t="s">
        <v>67</v>
      </c>
      <c r="C57" s="77">
        <v>93775</v>
      </c>
    </row>
    <row r="58" spans="1:3" s="16" customFormat="1" ht="24" customHeight="1">
      <c r="A58" s="14"/>
      <c r="B58" s="76"/>
      <c r="C58" s="78">
        <f>SUM(C56:C57)</f>
        <v>139476.63</v>
      </c>
    </row>
    <row r="59" spans="1:3" s="16" customFormat="1" ht="24" customHeight="1">
      <c r="A59" s="14"/>
      <c r="B59" s="76" t="s">
        <v>61</v>
      </c>
      <c r="C59" s="77">
        <v>14216.4</v>
      </c>
    </row>
    <row r="60" spans="1:3" s="16" customFormat="1" ht="24" customHeight="1">
      <c r="A60" s="14"/>
      <c r="B60" s="76"/>
      <c r="C60" s="78">
        <v>14216.4</v>
      </c>
    </row>
    <row r="61" spans="1:3" s="16" customFormat="1" ht="24" customHeight="1">
      <c r="A61" s="14"/>
      <c r="B61" s="76" t="s">
        <v>68</v>
      </c>
      <c r="C61" s="77">
        <v>610522.11</v>
      </c>
    </row>
    <row r="62" spans="1:3" s="16" customFormat="1" ht="24" customHeight="1">
      <c r="A62" s="14"/>
      <c r="B62" s="76"/>
      <c r="C62" s="78">
        <v>610522.11</v>
      </c>
    </row>
    <row r="63" spans="1:3" s="16" customFormat="1" ht="24" customHeight="1">
      <c r="A63" s="14"/>
      <c r="B63" s="76" t="s">
        <v>66</v>
      </c>
      <c r="C63" s="77">
        <v>179526.6</v>
      </c>
    </row>
    <row r="64" spans="1:3" s="16" customFormat="1" ht="24" customHeight="1">
      <c r="A64" s="14"/>
      <c r="B64" s="76"/>
      <c r="C64" s="78">
        <v>179526.6</v>
      </c>
    </row>
    <row r="65" spans="1:3" s="16" customFormat="1" ht="24.75" customHeight="1">
      <c r="A65" s="14">
        <v>16</v>
      </c>
      <c r="B65" s="80" t="s">
        <v>28</v>
      </c>
      <c r="C65" s="43">
        <v>0</v>
      </c>
    </row>
    <row r="66" spans="1:3" s="19" customFormat="1">
      <c r="A66" s="14">
        <v>17</v>
      </c>
      <c r="B66" s="17" t="s">
        <v>34</v>
      </c>
      <c r="C66" s="31">
        <v>0</v>
      </c>
    </row>
    <row r="67" spans="1:3" s="19" customFormat="1">
      <c r="A67" s="14">
        <v>18</v>
      </c>
      <c r="B67" s="17" t="s">
        <v>37</v>
      </c>
      <c r="C67" s="31">
        <f>SUM(C69+C71)</f>
        <v>369454.89</v>
      </c>
    </row>
    <row r="68" spans="1:3" s="19" customFormat="1">
      <c r="A68" s="14"/>
      <c r="B68" s="76" t="s">
        <v>62</v>
      </c>
      <c r="C68" s="77">
        <v>244824.8</v>
      </c>
    </row>
    <row r="69" spans="1:3" s="19" customFormat="1">
      <c r="A69" s="14"/>
      <c r="B69" s="76"/>
      <c r="C69" s="78">
        <v>244824.8</v>
      </c>
    </row>
    <row r="70" spans="1:3" s="19" customFormat="1">
      <c r="A70" s="14"/>
      <c r="B70" s="76" t="s">
        <v>66</v>
      </c>
      <c r="C70" s="77">
        <v>124630.09</v>
      </c>
    </row>
    <row r="71" spans="1:3" s="19" customFormat="1">
      <c r="A71" s="14"/>
      <c r="B71" s="76"/>
      <c r="C71" s="78">
        <v>124630.09</v>
      </c>
    </row>
    <row r="72" spans="1:3" s="19" customFormat="1">
      <c r="A72" s="14">
        <v>19</v>
      </c>
      <c r="B72" s="17" t="s">
        <v>22</v>
      </c>
      <c r="C72" s="31">
        <v>0</v>
      </c>
    </row>
    <row r="73" spans="1:3" s="19" customFormat="1">
      <c r="A73" s="14">
        <v>20</v>
      </c>
      <c r="B73" s="15" t="s">
        <v>29</v>
      </c>
      <c r="C73" s="29">
        <v>0</v>
      </c>
    </row>
    <row r="74" spans="1:3" s="19" customFormat="1">
      <c r="A74" s="14">
        <v>21</v>
      </c>
      <c r="B74" s="18" t="s">
        <v>23</v>
      </c>
      <c r="C74" s="27">
        <v>0</v>
      </c>
    </row>
    <row r="75" spans="1:3" s="19" customFormat="1">
      <c r="A75" s="32">
        <v>22</v>
      </c>
      <c r="B75" s="18" t="s">
        <v>33</v>
      </c>
      <c r="C75" s="27">
        <v>0</v>
      </c>
    </row>
    <row r="76" spans="1:3" s="19" customFormat="1" ht="16.5" customHeight="1">
      <c r="A76" s="14">
        <v>23</v>
      </c>
      <c r="B76" s="15" t="s">
        <v>30</v>
      </c>
      <c r="C76" s="36">
        <f>SUM(C78+C80+C82)</f>
        <v>72090</v>
      </c>
    </row>
    <row r="77" spans="1:3" s="19" customFormat="1" ht="16.5" customHeight="1">
      <c r="A77" s="14"/>
      <c r="B77" s="65" t="s">
        <v>48</v>
      </c>
      <c r="C77" s="64">
        <v>18480</v>
      </c>
    </row>
    <row r="78" spans="1:3" s="19" customFormat="1" ht="16.5" customHeight="1">
      <c r="A78" s="14"/>
      <c r="B78" s="15"/>
      <c r="C78" s="66">
        <f>SUM(C77)</f>
        <v>18480</v>
      </c>
    </row>
    <row r="79" spans="1:3" s="19" customFormat="1" ht="16.5" customHeight="1">
      <c r="A79" s="14"/>
      <c r="B79" s="65" t="s">
        <v>49</v>
      </c>
      <c r="C79" s="64">
        <v>45360</v>
      </c>
    </row>
    <row r="80" spans="1:3" s="19" customFormat="1" ht="16.5" customHeight="1">
      <c r="A80" s="14"/>
      <c r="B80" s="15"/>
      <c r="C80" s="66">
        <f>SUM(C79)</f>
        <v>45360</v>
      </c>
    </row>
    <row r="81" spans="1:3" s="19" customFormat="1" ht="16.5" customHeight="1">
      <c r="A81" s="14"/>
      <c r="B81" s="65" t="s">
        <v>50</v>
      </c>
      <c r="C81" s="64">
        <v>8250</v>
      </c>
    </row>
    <row r="82" spans="1:3" s="19" customFormat="1" ht="16.5" customHeight="1">
      <c r="A82" s="14"/>
      <c r="B82" s="15"/>
      <c r="C82" s="66">
        <f>SUM(C81)</f>
        <v>8250</v>
      </c>
    </row>
    <row r="83" spans="1:3" s="19" customFormat="1">
      <c r="A83" s="14">
        <v>24</v>
      </c>
      <c r="B83" s="15" t="s">
        <v>18</v>
      </c>
      <c r="C83" s="37">
        <v>0</v>
      </c>
    </row>
    <row r="84" spans="1:3" s="19" customFormat="1" ht="16.5" customHeight="1">
      <c r="A84" s="14">
        <v>25</v>
      </c>
      <c r="B84" s="15" t="s">
        <v>25</v>
      </c>
      <c r="C84" s="49">
        <v>0</v>
      </c>
    </row>
    <row r="85" spans="1:3" s="19" customFormat="1" ht="16.5" customHeight="1">
      <c r="A85" s="14">
        <v>26</v>
      </c>
      <c r="B85" s="15" t="s">
        <v>24</v>
      </c>
      <c r="C85" s="29">
        <f>SUM(C88+C90)</f>
        <v>2256540</v>
      </c>
    </row>
    <row r="86" spans="1:3" s="19" customFormat="1" ht="16.5" customHeight="1">
      <c r="A86" s="14"/>
      <c r="B86" s="76" t="s">
        <v>57</v>
      </c>
      <c r="C86" s="77">
        <v>823680</v>
      </c>
    </row>
    <row r="87" spans="1:3" s="19" customFormat="1" ht="16.5" customHeight="1">
      <c r="A87" s="14"/>
      <c r="B87" s="76" t="s">
        <v>57</v>
      </c>
      <c r="C87" s="77">
        <v>643500</v>
      </c>
    </row>
    <row r="88" spans="1:3" s="19" customFormat="1" ht="16.5" customHeight="1">
      <c r="A88" s="14"/>
      <c r="B88" s="76"/>
      <c r="C88" s="78">
        <f>SUM(C86:C87)</f>
        <v>1467180</v>
      </c>
    </row>
    <row r="89" spans="1:3" s="19" customFormat="1" ht="16.5" customHeight="1">
      <c r="A89" s="14"/>
      <c r="B89" s="76" t="s">
        <v>58</v>
      </c>
      <c r="C89" s="77">
        <v>789360</v>
      </c>
    </row>
    <row r="90" spans="1:3" s="19" customFormat="1" ht="16.5" customHeight="1">
      <c r="A90" s="14"/>
      <c r="B90" s="76"/>
      <c r="C90" s="78">
        <v>789360</v>
      </c>
    </row>
    <row r="91" spans="1:3" s="20" customFormat="1">
      <c r="A91" s="14">
        <v>27</v>
      </c>
      <c r="B91" s="15" t="s">
        <v>26</v>
      </c>
      <c r="C91" s="37">
        <v>0</v>
      </c>
    </row>
    <row r="92" spans="1:3" s="19" customFormat="1">
      <c r="A92" s="14">
        <v>28</v>
      </c>
      <c r="B92" s="15" t="s">
        <v>39</v>
      </c>
      <c r="C92" s="27">
        <v>0</v>
      </c>
    </row>
    <row r="93" spans="1:3" s="19" customFormat="1">
      <c r="A93" s="14">
        <v>29</v>
      </c>
      <c r="B93" s="15" t="s">
        <v>31</v>
      </c>
      <c r="C93" s="31">
        <f>SUM(C95)</f>
        <v>1395637.14</v>
      </c>
    </row>
    <row r="94" spans="1:3" s="19" customFormat="1">
      <c r="A94" s="79"/>
      <c r="B94" s="76" t="s">
        <v>59</v>
      </c>
      <c r="C94" s="77">
        <v>1395637.14</v>
      </c>
    </row>
    <row r="95" spans="1:3" s="19" customFormat="1">
      <c r="A95" s="79"/>
      <c r="B95" s="82"/>
      <c r="C95" s="78">
        <v>1395637.14</v>
      </c>
    </row>
    <row r="96" spans="1:3" s="19" customFormat="1">
      <c r="A96" s="14">
        <v>30</v>
      </c>
      <c r="B96" s="80" t="s">
        <v>42</v>
      </c>
      <c r="C96" s="81">
        <v>0</v>
      </c>
    </row>
    <row r="97" spans="1:3" s="19" customFormat="1">
      <c r="A97" s="30">
        <v>31</v>
      </c>
      <c r="B97" s="15" t="s">
        <v>36</v>
      </c>
      <c r="C97" s="29">
        <v>0</v>
      </c>
    </row>
    <row r="98" spans="1:3" s="39" customFormat="1">
      <c r="A98" s="41">
        <v>32</v>
      </c>
      <c r="B98" s="15" t="s">
        <v>43</v>
      </c>
      <c r="C98" s="47">
        <v>0</v>
      </c>
    </row>
    <row r="99" spans="1:3" s="40" customFormat="1">
      <c r="A99" s="41">
        <v>33</v>
      </c>
      <c r="B99" s="15" t="s">
        <v>40</v>
      </c>
      <c r="C99" s="38">
        <v>0</v>
      </c>
    </row>
    <row r="100" spans="1:3" s="19" customFormat="1">
      <c r="A100" s="14">
        <v>34</v>
      </c>
      <c r="B100" s="15" t="s">
        <v>38</v>
      </c>
      <c r="C100" s="48">
        <v>0</v>
      </c>
    </row>
    <row r="101" spans="1:3" s="19" customFormat="1">
      <c r="A101" s="14">
        <v>35</v>
      </c>
      <c r="B101" s="15" t="s">
        <v>27</v>
      </c>
      <c r="C101" s="48">
        <f>SUM(C103)</f>
        <v>209190.28</v>
      </c>
    </row>
    <row r="102" spans="1:3" s="19" customFormat="1">
      <c r="A102" s="14"/>
      <c r="B102" s="65" t="s">
        <v>51</v>
      </c>
      <c r="C102" s="68">
        <v>209190.28</v>
      </c>
    </row>
    <row r="103" spans="1:3" s="19" customFormat="1">
      <c r="A103" s="14"/>
      <c r="B103" s="15"/>
      <c r="C103" s="67">
        <f>SUM(C102)</f>
        <v>209190.28</v>
      </c>
    </row>
    <row r="104" spans="1:3" s="19" customFormat="1" ht="21.75" customHeight="1">
      <c r="A104" s="14">
        <v>36</v>
      </c>
      <c r="B104" s="15" t="s">
        <v>55</v>
      </c>
      <c r="C104" s="27">
        <f>SUM(C106)</f>
        <v>65687.38</v>
      </c>
    </row>
    <row r="105" spans="1:3" s="19" customFormat="1" ht="21.75" customHeight="1">
      <c r="A105" s="14"/>
      <c r="B105" s="65" t="s">
        <v>56</v>
      </c>
      <c r="C105" s="74">
        <v>65687.38</v>
      </c>
    </row>
    <row r="106" spans="1:3" s="19" customFormat="1" ht="21.75" customHeight="1">
      <c r="A106" s="14"/>
      <c r="B106" s="15"/>
      <c r="C106" s="75">
        <f>SUM(C105)</f>
        <v>65687.38</v>
      </c>
    </row>
    <row r="107" spans="1:3" s="19" customFormat="1">
      <c r="A107" s="14">
        <v>37</v>
      </c>
      <c r="B107" s="15" t="s">
        <v>32</v>
      </c>
      <c r="C107" s="44">
        <v>0</v>
      </c>
    </row>
    <row r="108" spans="1:3" s="19" customFormat="1">
      <c r="A108" s="14">
        <v>38</v>
      </c>
      <c r="B108" s="15" t="s">
        <v>15</v>
      </c>
      <c r="C108" s="29">
        <v>0</v>
      </c>
    </row>
    <row r="109" spans="1:3" s="19" customFormat="1">
      <c r="A109" s="14">
        <v>39</v>
      </c>
      <c r="B109" s="8" t="s">
        <v>41</v>
      </c>
      <c r="C109" s="43">
        <f>SUM(C111)</f>
        <v>403963.78</v>
      </c>
    </row>
    <row r="110" spans="1:3" s="19" customFormat="1">
      <c r="A110" s="14"/>
      <c r="B110" s="69" t="s">
        <v>52</v>
      </c>
      <c r="C110" s="70">
        <v>403963.78</v>
      </c>
    </row>
    <row r="111" spans="1:3" s="19" customFormat="1">
      <c r="A111" s="14"/>
      <c r="B111" s="8"/>
      <c r="C111" s="71">
        <f>SUM(C110)</f>
        <v>403963.78</v>
      </c>
    </row>
    <row r="112" spans="1:3" s="19" customFormat="1">
      <c r="A112" s="14">
        <v>40</v>
      </c>
      <c r="B112" s="8" t="s">
        <v>11</v>
      </c>
      <c r="C112" s="29">
        <f>SUM(C109+C104+C101+C93+C85+C76+C67+C53+C29+C22+C17)</f>
        <v>8203715.1300000008</v>
      </c>
    </row>
    <row r="113" spans="3:3">
      <c r="C113" s="45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2025-09-29T06:45:29Z</dcterms:modified>
</cp:coreProperties>
</file>