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Sheet1!$A$1:$C$161</definedName>
  </definedNames>
  <calcPr calcId="124519"/>
</workbook>
</file>

<file path=xl/calcChain.xml><?xml version="1.0" encoding="utf-8"?>
<calcChain xmlns="http://schemas.openxmlformats.org/spreadsheetml/2006/main">
  <c r="C154" i="1"/>
  <c r="C156"/>
  <c r="C17"/>
  <c r="C23"/>
  <c r="C21"/>
  <c r="C19"/>
  <c r="C132"/>
  <c r="C130"/>
  <c r="C123"/>
  <c r="C120"/>
  <c r="C117"/>
  <c r="C114"/>
  <c r="C112"/>
  <c r="C110"/>
  <c r="C107"/>
  <c r="C105"/>
  <c r="C103"/>
  <c r="C99" s="1"/>
  <c r="C145"/>
  <c r="C142"/>
  <c r="C140"/>
  <c r="C138"/>
  <c r="C89"/>
  <c r="C95"/>
  <c r="C92"/>
  <c r="C86"/>
  <c r="C81" s="1"/>
  <c r="C78"/>
  <c r="C76" s="1"/>
  <c r="C75"/>
  <c r="C63"/>
  <c r="C61"/>
  <c r="C59"/>
  <c r="C56"/>
  <c r="C54"/>
  <c r="C52"/>
  <c r="C44"/>
  <c r="C35"/>
  <c r="C133" l="1"/>
  <c r="C27"/>
  <c r="D8" i="2"/>
  <c r="B5"/>
  <c r="A6"/>
</calcChain>
</file>

<file path=xl/sharedStrings.xml><?xml version="1.0" encoding="utf-8"?>
<sst xmlns="http://schemas.openxmlformats.org/spreadsheetml/2006/main" count="130" uniqueCount="73">
  <si>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</si>
  <si>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</si>
  <si>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</si>
  <si>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</si>
  <si>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</si>
  <si>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</si>
  <si>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</si>
  <si>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</si>
  <si>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</si>
  <si>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</si>
  <si>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</si>
  <si>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</si>
  <si>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</si>
  <si>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</si>
  <si>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</si>
  <si>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</si>
  <si>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</si>
  <si>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</si>
  <si>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</si>
  <si>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</si>
  <si>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</si>
  <si>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</si>
  <si>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</si>
  <si>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</si>
  <si>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</si>
  <si>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</si>
  <si>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</si>
  <si>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</si>
  <si>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</si>
  <si>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</si>
  <si>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</si>
  <si>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</si>
  <si>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</si>
  <si>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</si>
  <si>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</si>
  <si>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</si>
  <si>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</si>
  <si>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</si>
  <si>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</si>
  <si>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</si>
  <si>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</si>
  <si>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</si>
  <si>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</si>
  <si>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</si>
  <si>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</si>
  <si>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БР.115</t>
  </si>
  <si>
    <t>17.11.2025.g.</t>
  </si>
  <si>
    <t>Farmalogist d.o.o.</t>
  </si>
  <si>
    <t>Sopharma Trading</t>
  </si>
  <si>
    <t>VEGA DOO</t>
  </si>
  <si>
    <t>ADOC D.O.O. Beograd</t>
  </si>
  <si>
    <t>INOPHARM</t>
  </si>
  <si>
    <t>Amicus SRB d.o.o.</t>
  </si>
  <si>
    <t>B. Braun Adria RSRB d.o.o.</t>
  </si>
  <si>
    <t>BEOHEM-3 d.o.o.</t>
  </si>
  <si>
    <t>PHOENIX PHARMA DOO BEOGRAD</t>
  </si>
  <si>
    <t>Narcissus d.o.o.</t>
  </si>
  <si>
    <t>MAYMEDICA DOO BEOGRAD</t>
  </si>
  <si>
    <t>FRESENIUS MEDICAL CARE SRBIJA, VRŠAC</t>
  </si>
  <si>
    <t>DECONTA PRO DOO</t>
  </si>
  <si>
    <t>Magna Pharmacia</t>
  </si>
  <si>
    <t>Gosper Beograd</t>
  </si>
  <si>
    <t>ZOREX PHARMA DOO</t>
  </si>
  <si>
    <t>FLORA KOMERC DOO</t>
  </si>
  <si>
    <t>SUPERLAB DOO</t>
  </si>
  <si>
    <t>Layon d.o.o. Beograd</t>
  </si>
  <si>
    <t>ATAN MARK DOO BEOGRAD</t>
  </si>
  <si>
    <t>FUTURE PHARM DOO STARA PAZOVA</t>
  </si>
  <si>
    <t>ETER&amp;MEDICAL 11 DOO NIŠ</t>
  </si>
  <si>
    <t>ELTA 90 MEDICAL SCIENCE</t>
  </si>
  <si>
    <t>TRI "O" DOO</t>
  </si>
  <si>
    <t>BEO MEDICAL TRADE DOO</t>
  </si>
  <si>
    <t>INSTITUT ZA TRANSFUZIJU KRVI SRBIJE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</si>
</sst>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wrapText="1"/>
    </xf>
    <xf numFmtId="4" fontId="8" fillId="0" borderId="1" xfId="0" applyNumberFormat="1" applyFont="1" applyBorder="1"/>
    <xf numFmtId="4" fontId="9" fillId="0" borderId="1" xfId="0" applyNumberFormat="1" applyFont="1" applyBorder="1"/>
    <xf numFmtId="2" fontId="8" fillId="0" borderId="13" xfId="0" applyNumberFormat="1" applyFont="1" applyBorder="1" applyAlignment="1">
      <alignment wrapText="1"/>
    </xf>
    <xf numFmtId="164" fontId="8" fillId="2" borderId="9" xfId="0" applyNumberFormat="1" applyFont="1" applyFill="1" applyBorder="1" applyAlignment="1">
      <alignment horizontal="right" vertical="top"/>
    </xf>
    <xf numFmtId="164" fontId="9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2"/>
  <sheetViews>
    <sheetView tabSelected="1" view="pageBreakPreview" topLeftCell="A128" zoomScaleSheetLayoutView="100" workbookViewId="0">
      <selection activeCell="E161" sqref="E16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8" t="s">
        <v>45</v>
      </c>
      <c r="B1" s="59"/>
      <c r="C1" s="60"/>
    </row>
    <row r="2" spans="1:3" s="1" customFormat="1" ht="39" customHeight="1">
      <c r="A2" s="61"/>
      <c r="B2" s="62"/>
      <c r="C2" s="63"/>
    </row>
    <row r="3" spans="1:3" s="2" customFormat="1" ht="23.25" customHeight="1">
      <c r="A3" s="64"/>
      <c r="B3" s="65"/>
      <c r="C3" s="66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11917469.939999999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11917469.939999999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7" t="s">
        <v>10</v>
      </c>
      <c r="C16" s="68"/>
    </row>
    <row r="17" spans="1:3" s="16" customFormat="1" ht="24" customHeight="1">
      <c r="A17" s="14">
        <v>10</v>
      </c>
      <c r="B17" s="15" t="s">
        <v>14</v>
      </c>
      <c r="C17" s="29">
        <f>SUM(C19+C21+C23)</f>
        <v>260520</v>
      </c>
    </row>
    <row r="18" spans="1:3" s="16" customFormat="1" ht="24" customHeight="1">
      <c r="A18" s="14"/>
      <c r="B18" s="69" t="s">
        <v>69</v>
      </c>
      <c r="C18" s="70">
        <v>24000</v>
      </c>
    </row>
    <row r="19" spans="1:3" s="16" customFormat="1" ht="24" customHeight="1">
      <c r="A19" s="14"/>
      <c r="B19" s="69"/>
      <c r="C19" s="71">
        <f>SUM(C18)</f>
        <v>24000</v>
      </c>
    </row>
    <row r="20" spans="1:3" s="16" customFormat="1" ht="24" customHeight="1">
      <c r="A20" s="14"/>
      <c r="B20" s="69" t="s">
        <v>70</v>
      </c>
      <c r="C20" s="70">
        <v>98520</v>
      </c>
    </row>
    <row r="21" spans="1:3" s="16" customFormat="1" ht="24" customHeight="1">
      <c r="A21" s="14"/>
      <c r="B21" s="69"/>
      <c r="C21" s="71">
        <f>SUM(C20)</f>
        <v>98520</v>
      </c>
    </row>
    <row r="22" spans="1:3" s="16" customFormat="1" ht="24" customHeight="1">
      <c r="A22" s="14"/>
      <c r="B22" s="69" t="s">
        <v>71</v>
      </c>
      <c r="C22" s="70">
        <v>138000</v>
      </c>
    </row>
    <row r="23" spans="1:3" s="16" customFormat="1" ht="24" customHeight="1">
      <c r="A23" s="14"/>
      <c r="B23" s="69"/>
      <c r="C23" s="71">
        <f>SUM(C22)</f>
        <v>138000</v>
      </c>
    </row>
    <row r="24" spans="1:3" s="16" customFormat="1" ht="24" customHeight="1">
      <c r="A24" s="14">
        <v>11</v>
      </c>
      <c r="B24" s="17" t="s">
        <v>13</v>
      </c>
      <c r="C24" s="27">
        <v>0</v>
      </c>
    </row>
    <row r="25" spans="1:3" s="16" customFormat="1" ht="24" customHeight="1">
      <c r="A25" s="14">
        <v>12</v>
      </c>
      <c r="B25" s="17" t="s">
        <v>19</v>
      </c>
      <c r="C25" s="29">
        <v>0</v>
      </c>
    </row>
    <row r="26" spans="1:3" s="35" customFormat="1" ht="21" customHeight="1">
      <c r="A26" s="14">
        <v>13</v>
      </c>
      <c r="B26" s="34" t="s">
        <v>35</v>
      </c>
      <c r="C26" s="42">
        <v>0</v>
      </c>
    </row>
    <row r="27" spans="1:3" s="16" customFormat="1" ht="24" customHeight="1">
      <c r="A27" s="33">
        <v>14</v>
      </c>
      <c r="B27" s="15" t="s">
        <v>20</v>
      </c>
      <c r="C27" s="29">
        <f>SUM(C35+C44+C52+C54+C56+C59+C61+C63+C75)</f>
        <v>4183619.3100000005</v>
      </c>
    </row>
    <row r="28" spans="1:3" s="16" customFormat="1" ht="24" customHeight="1">
      <c r="A28" s="33"/>
      <c r="B28" s="53" t="s">
        <v>47</v>
      </c>
      <c r="C28" s="54">
        <v>352517.22</v>
      </c>
    </row>
    <row r="29" spans="1:3" s="16" customFormat="1" ht="24" customHeight="1">
      <c r="A29" s="33"/>
      <c r="B29" s="53" t="s">
        <v>47</v>
      </c>
      <c r="C29" s="54">
        <v>3511.2</v>
      </c>
    </row>
    <row r="30" spans="1:3" s="16" customFormat="1" ht="24" customHeight="1">
      <c r="A30" s="33"/>
      <c r="B30" s="53" t="s">
        <v>47</v>
      </c>
      <c r="C30" s="54">
        <v>27613.08</v>
      </c>
    </row>
    <row r="31" spans="1:3" s="16" customFormat="1" ht="24" customHeight="1">
      <c r="A31" s="33"/>
      <c r="B31" s="53" t="s">
        <v>47</v>
      </c>
      <c r="C31" s="54">
        <v>4863.71</v>
      </c>
    </row>
    <row r="32" spans="1:3" s="16" customFormat="1" ht="24" customHeight="1">
      <c r="A32" s="33"/>
      <c r="B32" s="53" t="s">
        <v>47</v>
      </c>
      <c r="C32" s="54">
        <v>6567.66</v>
      </c>
    </row>
    <row r="33" spans="1:3" s="16" customFormat="1" ht="24" customHeight="1">
      <c r="A33" s="33"/>
      <c r="B33" s="53" t="s">
        <v>47</v>
      </c>
      <c r="C33" s="54">
        <v>65013.3</v>
      </c>
    </row>
    <row r="34" spans="1:3" s="16" customFormat="1" ht="24" customHeight="1">
      <c r="A34" s="33"/>
      <c r="B34" s="53" t="s">
        <v>47</v>
      </c>
      <c r="C34" s="54">
        <v>70329.600000000006</v>
      </c>
    </row>
    <row r="35" spans="1:3" s="16" customFormat="1" ht="24" customHeight="1">
      <c r="A35" s="33"/>
      <c r="B35" s="53"/>
      <c r="C35" s="55">
        <f>SUM(C28:C34)</f>
        <v>530415.77</v>
      </c>
    </row>
    <row r="36" spans="1:3" s="16" customFormat="1" ht="24" customHeight="1">
      <c r="A36" s="33"/>
      <c r="B36" s="53" t="s">
        <v>48</v>
      </c>
      <c r="C36" s="54">
        <v>82243.149999999994</v>
      </c>
    </row>
    <row r="37" spans="1:3" s="16" customFormat="1" ht="24" customHeight="1">
      <c r="A37" s="33"/>
      <c r="B37" s="53" t="s">
        <v>48</v>
      </c>
      <c r="C37" s="54">
        <v>18451.099999999999</v>
      </c>
    </row>
    <row r="38" spans="1:3" s="16" customFormat="1" ht="24" customHeight="1">
      <c r="A38" s="33"/>
      <c r="B38" s="53" t="s">
        <v>48</v>
      </c>
      <c r="C38" s="54">
        <v>86902.2</v>
      </c>
    </row>
    <row r="39" spans="1:3" s="16" customFormat="1" ht="24" customHeight="1">
      <c r="A39" s="33"/>
      <c r="B39" s="53" t="s">
        <v>48</v>
      </c>
      <c r="C39" s="54">
        <v>71617.48</v>
      </c>
    </row>
    <row r="40" spans="1:3" s="16" customFormat="1" ht="24" customHeight="1">
      <c r="A40" s="33"/>
      <c r="B40" s="53" t="s">
        <v>48</v>
      </c>
      <c r="C40" s="54">
        <v>37895</v>
      </c>
    </row>
    <row r="41" spans="1:3" s="16" customFormat="1" ht="24" customHeight="1">
      <c r="A41" s="33"/>
      <c r="B41" s="53" t="s">
        <v>48</v>
      </c>
      <c r="C41" s="54">
        <v>15095.34</v>
      </c>
    </row>
    <row r="42" spans="1:3" s="16" customFormat="1" ht="24" customHeight="1">
      <c r="A42" s="33"/>
      <c r="B42" s="53" t="s">
        <v>48</v>
      </c>
      <c r="C42" s="54">
        <v>870.1</v>
      </c>
    </row>
    <row r="43" spans="1:3" s="16" customFormat="1" ht="24" customHeight="1">
      <c r="A43" s="33"/>
      <c r="B43" s="53" t="s">
        <v>48</v>
      </c>
      <c r="C43" s="54">
        <v>49397.7</v>
      </c>
    </row>
    <row r="44" spans="1:3" s="16" customFormat="1" ht="24" customHeight="1">
      <c r="A44" s="33"/>
      <c r="B44" s="53"/>
      <c r="C44" s="55">
        <f>SUM(C36:C43)</f>
        <v>362472.07</v>
      </c>
    </row>
    <row r="45" spans="1:3" s="16" customFormat="1" ht="24" customHeight="1">
      <c r="A45" s="33"/>
      <c r="B45" s="53" t="s">
        <v>49</v>
      </c>
      <c r="C45" s="54">
        <v>425447</v>
      </c>
    </row>
    <row r="46" spans="1:3" s="16" customFormat="1" ht="24" customHeight="1">
      <c r="A46" s="33"/>
      <c r="B46" s="53" t="s">
        <v>49</v>
      </c>
      <c r="C46" s="54">
        <v>334334</v>
      </c>
    </row>
    <row r="47" spans="1:3" s="16" customFormat="1" ht="24" customHeight="1">
      <c r="A47" s="33"/>
      <c r="B47" s="53" t="s">
        <v>49</v>
      </c>
      <c r="C47" s="54">
        <v>81590.850000000006</v>
      </c>
    </row>
    <row r="48" spans="1:3" s="16" customFormat="1" ht="24" customHeight="1">
      <c r="A48" s="33"/>
      <c r="B48" s="53" t="s">
        <v>49</v>
      </c>
      <c r="C48" s="54">
        <v>5182.6499999999996</v>
      </c>
    </row>
    <row r="49" spans="1:3" s="16" customFormat="1" ht="24" customHeight="1">
      <c r="A49" s="33"/>
      <c r="B49" s="53" t="s">
        <v>49</v>
      </c>
      <c r="C49" s="54">
        <v>15200.9</v>
      </c>
    </row>
    <row r="50" spans="1:3" s="16" customFormat="1" ht="24" customHeight="1">
      <c r="A50" s="33"/>
      <c r="B50" s="53" t="s">
        <v>49</v>
      </c>
      <c r="C50" s="54">
        <v>16992.8</v>
      </c>
    </row>
    <row r="51" spans="1:3" s="16" customFormat="1" ht="24" customHeight="1">
      <c r="A51" s="33"/>
      <c r="B51" s="53" t="s">
        <v>49</v>
      </c>
      <c r="C51" s="54">
        <v>27196.95</v>
      </c>
    </row>
    <row r="52" spans="1:3" s="16" customFormat="1" ht="24" customHeight="1">
      <c r="A52" s="33"/>
      <c r="B52" s="53"/>
      <c r="C52" s="55">
        <f>SUM(C45:C51)</f>
        <v>905945.15</v>
      </c>
    </row>
    <row r="53" spans="1:3" s="16" customFormat="1" ht="24" customHeight="1">
      <c r="A53" s="33"/>
      <c r="B53" s="53" t="s">
        <v>50</v>
      </c>
      <c r="C53" s="54">
        <v>43038.6</v>
      </c>
    </row>
    <row r="54" spans="1:3" s="16" customFormat="1" ht="24" customHeight="1">
      <c r="A54" s="33"/>
      <c r="B54" s="53"/>
      <c r="C54" s="55">
        <f>SUM(C53)</f>
        <v>43038.6</v>
      </c>
    </row>
    <row r="55" spans="1:3" s="16" customFormat="1" ht="24" customHeight="1">
      <c r="A55" s="33"/>
      <c r="B55" s="53" t="s">
        <v>51</v>
      </c>
      <c r="C55" s="54">
        <v>97900</v>
      </c>
    </row>
    <row r="56" spans="1:3" s="16" customFormat="1" ht="24" customHeight="1">
      <c r="A56" s="33"/>
      <c r="B56" s="53"/>
      <c r="C56" s="55">
        <f>SUM(C55)</f>
        <v>97900</v>
      </c>
    </row>
    <row r="57" spans="1:3" s="16" customFormat="1" ht="24" customHeight="1">
      <c r="A57" s="33"/>
      <c r="B57" s="53" t="s">
        <v>52</v>
      </c>
      <c r="C57" s="54">
        <v>329196.12</v>
      </c>
    </row>
    <row r="58" spans="1:3" s="16" customFormat="1" ht="24" customHeight="1">
      <c r="A58" s="33"/>
      <c r="B58" s="53" t="s">
        <v>52</v>
      </c>
      <c r="C58" s="54">
        <v>34699.5</v>
      </c>
    </row>
    <row r="59" spans="1:3" s="16" customFormat="1" ht="24" customHeight="1">
      <c r="A59" s="33"/>
      <c r="B59" s="53"/>
      <c r="C59" s="55">
        <f>SUM(C57:C58)</f>
        <v>363895.62</v>
      </c>
    </row>
    <row r="60" spans="1:3" s="16" customFormat="1" ht="24" customHeight="1">
      <c r="A60" s="33"/>
      <c r="B60" s="53" t="s">
        <v>53</v>
      </c>
      <c r="C60" s="54">
        <v>168988.6</v>
      </c>
    </row>
    <row r="61" spans="1:3" s="16" customFormat="1" ht="24" customHeight="1">
      <c r="A61" s="33"/>
      <c r="B61" s="53"/>
      <c r="C61" s="55">
        <f>SUM(C60)</f>
        <v>168988.6</v>
      </c>
    </row>
    <row r="62" spans="1:3" s="16" customFormat="1" ht="24" customHeight="1">
      <c r="A62" s="33"/>
      <c r="B62" s="53" t="s">
        <v>54</v>
      </c>
      <c r="C62" s="54">
        <v>582890</v>
      </c>
    </row>
    <row r="63" spans="1:3" s="16" customFormat="1" ht="24" customHeight="1">
      <c r="A63" s="33"/>
      <c r="B63" s="53"/>
      <c r="C63" s="55">
        <f>SUM(C62)</f>
        <v>582890</v>
      </c>
    </row>
    <row r="64" spans="1:3" s="16" customFormat="1" ht="24" customHeight="1">
      <c r="A64" s="33"/>
      <c r="B64" s="53" t="s">
        <v>55</v>
      </c>
      <c r="C64" s="54">
        <v>206019</v>
      </c>
    </row>
    <row r="65" spans="1:3" s="16" customFormat="1" ht="24" customHeight="1">
      <c r="A65" s="33"/>
      <c r="B65" s="53" t="s">
        <v>55</v>
      </c>
      <c r="C65" s="54">
        <v>84051</v>
      </c>
    </row>
    <row r="66" spans="1:3" s="16" customFormat="1" ht="24" customHeight="1">
      <c r="A66" s="33"/>
      <c r="B66" s="53" t="s">
        <v>55</v>
      </c>
      <c r="C66" s="54">
        <v>35397.120000000003</v>
      </c>
    </row>
    <row r="67" spans="1:3" s="16" customFormat="1" ht="24" customHeight="1">
      <c r="A67" s="33"/>
      <c r="B67" s="53" t="s">
        <v>55</v>
      </c>
      <c r="C67" s="54">
        <v>131110.1</v>
      </c>
    </row>
    <row r="68" spans="1:3" s="16" customFormat="1" ht="24" customHeight="1">
      <c r="A68" s="33"/>
      <c r="B68" s="53" t="s">
        <v>55</v>
      </c>
      <c r="C68" s="54">
        <v>87898.8</v>
      </c>
    </row>
    <row r="69" spans="1:3" s="16" customFormat="1" ht="24" customHeight="1">
      <c r="A69" s="33"/>
      <c r="B69" s="53" t="s">
        <v>55</v>
      </c>
      <c r="C69" s="54">
        <v>162756</v>
      </c>
    </row>
    <row r="70" spans="1:3" s="16" customFormat="1" ht="24" customHeight="1">
      <c r="A70" s="33"/>
      <c r="B70" s="53" t="s">
        <v>55</v>
      </c>
      <c r="C70" s="54">
        <v>57893</v>
      </c>
    </row>
    <row r="71" spans="1:3" s="16" customFormat="1" ht="24" customHeight="1">
      <c r="A71" s="33"/>
      <c r="B71" s="53" t="s">
        <v>55</v>
      </c>
      <c r="C71" s="54">
        <v>9266.9</v>
      </c>
    </row>
    <row r="72" spans="1:3" s="16" customFormat="1" ht="24" customHeight="1">
      <c r="A72" s="33"/>
      <c r="B72" s="53" t="s">
        <v>55</v>
      </c>
      <c r="C72" s="54">
        <v>227077.18</v>
      </c>
    </row>
    <row r="73" spans="1:3" s="16" customFormat="1" ht="24" customHeight="1">
      <c r="A73" s="33"/>
      <c r="B73" s="53" t="s">
        <v>55</v>
      </c>
      <c r="C73" s="54">
        <v>28013.599999999999</v>
      </c>
    </row>
    <row r="74" spans="1:3" s="16" customFormat="1" ht="24" customHeight="1">
      <c r="A74" s="33"/>
      <c r="B74" s="53" t="s">
        <v>55</v>
      </c>
      <c r="C74" s="54">
        <v>98590.8</v>
      </c>
    </row>
    <row r="75" spans="1:3" s="16" customFormat="1" ht="24" customHeight="1">
      <c r="A75" s="33"/>
      <c r="B75" s="53"/>
      <c r="C75" s="55">
        <f>SUM(C64:C74)</f>
        <v>1128073.5</v>
      </c>
    </row>
    <row r="76" spans="1:3" s="16" customFormat="1" ht="24" customHeight="1">
      <c r="A76" s="14">
        <v>15</v>
      </c>
      <c r="B76" s="15" t="s">
        <v>21</v>
      </c>
      <c r="C76" s="51">
        <f>SUM(C78)</f>
        <v>48127.199999999997</v>
      </c>
    </row>
    <row r="77" spans="1:3" s="16" customFormat="1" ht="24" customHeight="1">
      <c r="A77" s="14"/>
      <c r="B77" s="53" t="s">
        <v>55</v>
      </c>
      <c r="C77" s="54">
        <v>48127.199999999997</v>
      </c>
    </row>
    <row r="78" spans="1:3" s="16" customFormat="1" ht="24" customHeight="1">
      <c r="A78" s="14"/>
      <c r="B78" s="15"/>
      <c r="C78" s="56">
        <f>SUM(C77)</f>
        <v>48127.199999999997</v>
      </c>
    </row>
    <row r="79" spans="1:3" s="16" customFormat="1" ht="24.75" customHeight="1">
      <c r="A79" s="14">
        <v>16</v>
      </c>
      <c r="B79" s="15" t="s">
        <v>28</v>
      </c>
      <c r="C79" s="29">
        <v>0</v>
      </c>
    </row>
    <row r="80" spans="1:3" s="19" customFormat="1">
      <c r="A80" s="14">
        <v>17</v>
      </c>
      <c r="B80" s="17" t="s">
        <v>34</v>
      </c>
      <c r="C80" s="31">
        <v>0</v>
      </c>
    </row>
    <row r="81" spans="1:3" s="19" customFormat="1">
      <c r="A81" s="14">
        <v>18</v>
      </c>
      <c r="B81" s="17" t="s">
        <v>37</v>
      </c>
      <c r="C81" s="31">
        <f>SUM(C86)</f>
        <v>1995640.13</v>
      </c>
    </row>
    <row r="82" spans="1:3" s="19" customFormat="1">
      <c r="A82" s="14"/>
      <c r="B82" s="53" t="s">
        <v>50</v>
      </c>
      <c r="C82" s="54">
        <v>1656581.85</v>
      </c>
    </row>
    <row r="83" spans="1:3" s="19" customFormat="1">
      <c r="A83" s="14"/>
      <c r="B83" s="53" t="s">
        <v>50</v>
      </c>
      <c r="C83" s="54">
        <v>13602.38</v>
      </c>
    </row>
    <row r="84" spans="1:3" s="19" customFormat="1">
      <c r="A84" s="14"/>
      <c r="B84" s="53" t="s">
        <v>50</v>
      </c>
      <c r="C84" s="54">
        <v>33722.699999999997</v>
      </c>
    </row>
    <row r="85" spans="1:3" s="19" customFormat="1">
      <c r="A85" s="14"/>
      <c r="B85" s="53" t="s">
        <v>50</v>
      </c>
      <c r="C85" s="54">
        <v>291733.2</v>
      </c>
    </row>
    <row r="86" spans="1:3" s="19" customFormat="1">
      <c r="A86" s="14"/>
      <c r="B86" s="57"/>
      <c r="C86" s="55">
        <f>SUM(C82:C85)</f>
        <v>1995640.13</v>
      </c>
    </row>
    <row r="87" spans="1:3" s="19" customFormat="1" ht="20.25" customHeight="1">
      <c r="A87" s="14">
        <v>19</v>
      </c>
      <c r="B87" s="17" t="s">
        <v>22</v>
      </c>
      <c r="C87" s="31">
        <v>0</v>
      </c>
    </row>
    <row r="88" spans="1:3" s="19" customFormat="1">
      <c r="A88" s="14">
        <v>20</v>
      </c>
      <c r="B88" s="49" t="s">
        <v>29</v>
      </c>
      <c r="C88" s="43">
        <v>0</v>
      </c>
    </row>
    <row r="89" spans="1:3" s="19" customFormat="1">
      <c r="A89" s="14">
        <v>21</v>
      </c>
      <c r="B89" s="18" t="s">
        <v>23</v>
      </c>
      <c r="C89" s="27">
        <f>SUM(C92+C95)</f>
        <v>304579</v>
      </c>
    </row>
    <row r="90" spans="1:3" s="19" customFormat="1">
      <c r="A90" s="32"/>
      <c r="B90" s="53" t="s">
        <v>56</v>
      </c>
      <c r="C90" s="54">
        <v>35090</v>
      </c>
    </row>
    <row r="91" spans="1:3" s="19" customFormat="1">
      <c r="A91" s="32"/>
      <c r="B91" s="53" t="s">
        <v>56</v>
      </c>
      <c r="C91" s="54">
        <v>71390</v>
      </c>
    </row>
    <row r="92" spans="1:3" s="19" customFormat="1">
      <c r="A92" s="32"/>
      <c r="B92" s="53"/>
      <c r="C92" s="55">
        <f>SUM(C90:C91)</f>
        <v>106480</v>
      </c>
    </row>
    <row r="93" spans="1:3" s="19" customFormat="1">
      <c r="A93" s="32"/>
      <c r="B93" s="53" t="s">
        <v>57</v>
      </c>
      <c r="C93" s="54">
        <v>99049.5</v>
      </c>
    </row>
    <row r="94" spans="1:3" s="19" customFormat="1">
      <c r="A94" s="32"/>
      <c r="B94" s="53" t="s">
        <v>57</v>
      </c>
      <c r="C94" s="54">
        <v>99049.5</v>
      </c>
    </row>
    <row r="95" spans="1:3" s="19" customFormat="1">
      <c r="A95" s="32"/>
      <c r="B95" s="53"/>
      <c r="C95" s="55">
        <f>SUM(C93:C94)</f>
        <v>198099</v>
      </c>
    </row>
    <row r="96" spans="1:3" s="19" customFormat="1">
      <c r="A96" s="32">
        <v>22</v>
      </c>
      <c r="B96" s="18" t="s">
        <v>33</v>
      </c>
      <c r="C96" s="27">
        <v>0</v>
      </c>
    </row>
    <row r="97" spans="1:3" s="19" customFormat="1" ht="16.5" customHeight="1">
      <c r="A97" s="14">
        <v>23</v>
      </c>
      <c r="B97" s="15" t="s">
        <v>30</v>
      </c>
      <c r="C97" s="36">
        <v>0</v>
      </c>
    </row>
    <row r="98" spans="1:3" s="19" customFormat="1">
      <c r="A98" s="14">
        <v>24</v>
      </c>
      <c r="B98" s="15" t="s">
        <v>18</v>
      </c>
      <c r="C98" s="37">
        <v>0</v>
      </c>
    </row>
    <row r="99" spans="1:3" s="19" customFormat="1" ht="16.5" customHeight="1">
      <c r="A99" s="14">
        <v>25</v>
      </c>
      <c r="B99" s="8" t="s">
        <v>25</v>
      </c>
      <c r="C99" s="48">
        <f>SUM(C103+C105+C107+C110+C112+C114+C117+C120+C123+C130+C132)</f>
        <v>1619905.2</v>
      </c>
    </row>
    <row r="100" spans="1:3" s="19" customFormat="1" ht="16.5" customHeight="1">
      <c r="A100" s="14"/>
      <c r="B100" s="53" t="s">
        <v>47</v>
      </c>
      <c r="C100" s="54">
        <v>49632</v>
      </c>
    </row>
    <row r="101" spans="1:3" s="19" customFormat="1" ht="16.5" customHeight="1">
      <c r="A101" s="14"/>
      <c r="B101" s="53" t="s">
        <v>47</v>
      </c>
      <c r="C101" s="54">
        <v>20011.2</v>
      </c>
    </row>
    <row r="102" spans="1:3" s="19" customFormat="1" ht="16.5" customHeight="1">
      <c r="A102" s="14"/>
      <c r="B102" s="53" t="s">
        <v>47</v>
      </c>
      <c r="C102" s="54">
        <v>40684.800000000003</v>
      </c>
    </row>
    <row r="103" spans="1:3" s="19" customFormat="1" ht="16.5" customHeight="1">
      <c r="A103" s="14"/>
      <c r="B103" s="53"/>
      <c r="C103" s="55">
        <f>SUM(C100:C102)</f>
        <v>110328</v>
      </c>
    </row>
    <row r="104" spans="1:3" s="19" customFormat="1" ht="16.5" customHeight="1">
      <c r="A104" s="14"/>
      <c r="B104" s="53" t="s">
        <v>49</v>
      </c>
      <c r="C104" s="54">
        <v>343548</v>
      </c>
    </row>
    <row r="105" spans="1:3" s="19" customFormat="1" ht="16.5" customHeight="1">
      <c r="A105" s="14"/>
      <c r="B105" s="53"/>
      <c r="C105" s="55">
        <f>SUM(C104)</f>
        <v>343548</v>
      </c>
    </row>
    <row r="106" spans="1:3" s="19" customFormat="1" ht="16.5" customHeight="1">
      <c r="A106" s="14"/>
      <c r="B106" s="53" t="s">
        <v>61</v>
      </c>
      <c r="C106" s="54">
        <v>332640</v>
      </c>
    </row>
    <row r="107" spans="1:3" s="19" customFormat="1" ht="16.5" customHeight="1">
      <c r="A107" s="14"/>
      <c r="B107" s="53"/>
      <c r="C107" s="55">
        <f>SUM(C106)</f>
        <v>332640</v>
      </c>
    </row>
    <row r="108" spans="1:3" s="19" customFormat="1" ht="16.5" customHeight="1">
      <c r="A108" s="14"/>
      <c r="B108" s="53" t="s">
        <v>62</v>
      </c>
      <c r="C108" s="54">
        <v>83160</v>
      </c>
    </row>
    <row r="109" spans="1:3" s="19" customFormat="1" ht="16.5" customHeight="1">
      <c r="A109" s="14"/>
      <c r="B109" s="53" t="s">
        <v>62</v>
      </c>
      <c r="C109" s="54">
        <v>1650</v>
      </c>
    </row>
    <row r="110" spans="1:3" s="19" customFormat="1" ht="16.5" customHeight="1">
      <c r="A110" s="14"/>
      <c r="B110" s="53"/>
      <c r="C110" s="55">
        <f>SUM(C108:C109)</f>
        <v>84810</v>
      </c>
    </row>
    <row r="111" spans="1:3" s="19" customFormat="1" ht="16.5" customHeight="1">
      <c r="A111" s="14"/>
      <c r="B111" s="53" t="s">
        <v>63</v>
      </c>
      <c r="C111" s="54">
        <v>23040</v>
      </c>
    </row>
    <row r="112" spans="1:3" s="19" customFormat="1" ht="16.5" customHeight="1">
      <c r="A112" s="14"/>
      <c r="B112" s="53"/>
      <c r="C112" s="55">
        <f>SUM(C111)</f>
        <v>23040</v>
      </c>
    </row>
    <row r="113" spans="1:3" s="19" customFormat="1" ht="16.5" customHeight="1">
      <c r="A113" s="14"/>
      <c r="B113" s="53" t="s">
        <v>64</v>
      </c>
      <c r="C113" s="54">
        <v>3168</v>
      </c>
    </row>
    <row r="114" spans="1:3" s="19" customFormat="1" ht="16.5" customHeight="1">
      <c r="A114" s="14"/>
      <c r="B114" s="53"/>
      <c r="C114" s="55">
        <f>SUM(C113)</f>
        <v>3168</v>
      </c>
    </row>
    <row r="115" spans="1:3" s="19" customFormat="1" ht="16.5" customHeight="1">
      <c r="A115" s="14"/>
      <c r="B115" s="53" t="s">
        <v>65</v>
      </c>
      <c r="C115" s="54">
        <v>14080</v>
      </c>
    </row>
    <row r="116" spans="1:3" s="19" customFormat="1" ht="16.5" customHeight="1">
      <c r="A116" s="14"/>
      <c r="B116" s="53" t="s">
        <v>65</v>
      </c>
      <c r="C116" s="54">
        <v>16060</v>
      </c>
    </row>
    <row r="117" spans="1:3" s="19" customFormat="1" ht="16.5" customHeight="1">
      <c r="A117" s="14"/>
      <c r="B117" s="53"/>
      <c r="C117" s="55">
        <f>SUM(C115:C116)</f>
        <v>30140</v>
      </c>
    </row>
    <row r="118" spans="1:3" s="19" customFormat="1" ht="16.5" customHeight="1">
      <c r="A118" s="14"/>
      <c r="B118" s="53" t="s">
        <v>55</v>
      </c>
      <c r="C118" s="54">
        <v>51186.6</v>
      </c>
    </row>
    <row r="119" spans="1:3" s="19" customFormat="1" ht="16.5" customHeight="1">
      <c r="A119" s="14"/>
      <c r="B119" s="53" t="s">
        <v>55</v>
      </c>
      <c r="C119" s="54">
        <v>25099.200000000001</v>
      </c>
    </row>
    <row r="120" spans="1:3" s="19" customFormat="1" ht="16.5" customHeight="1">
      <c r="A120" s="14"/>
      <c r="B120" s="53"/>
      <c r="C120" s="55">
        <f>SUM(C118:C119)</f>
        <v>76285.8</v>
      </c>
    </row>
    <row r="121" spans="1:3" s="19" customFormat="1" ht="16.5" customHeight="1">
      <c r="A121" s="14"/>
      <c r="B121" s="53" t="s">
        <v>66</v>
      </c>
      <c r="C121" s="54">
        <v>163200</v>
      </c>
    </row>
    <row r="122" spans="1:3" s="19" customFormat="1" ht="16.5" customHeight="1">
      <c r="A122" s="14"/>
      <c r="B122" s="53" t="s">
        <v>66</v>
      </c>
      <c r="C122" s="54">
        <v>285600</v>
      </c>
    </row>
    <row r="123" spans="1:3" s="19" customFormat="1" ht="16.5" customHeight="1">
      <c r="A123" s="14"/>
      <c r="B123" s="53"/>
      <c r="C123" s="55">
        <f>SUM(C121:C122)</f>
        <v>448800</v>
      </c>
    </row>
    <row r="124" spans="1:3" s="19" customFormat="1" ht="16.5" customHeight="1">
      <c r="A124" s="14"/>
      <c r="B124" s="53" t="s">
        <v>67</v>
      </c>
      <c r="C124" s="54">
        <v>14640</v>
      </c>
    </row>
    <row r="125" spans="1:3" s="19" customFormat="1" ht="16.5" customHeight="1">
      <c r="A125" s="14"/>
      <c r="B125" s="53" t="s">
        <v>67</v>
      </c>
      <c r="C125" s="54">
        <v>21360</v>
      </c>
    </row>
    <row r="126" spans="1:3" s="19" customFormat="1" ht="16.5" customHeight="1">
      <c r="A126" s="14"/>
      <c r="B126" s="53" t="s">
        <v>67</v>
      </c>
      <c r="C126" s="54">
        <v>37632</v>
      </c>
    </row>
    <row r="127" spans="1:3" s="19" customFormat="1" ht="16.5" customHeight="1">
      <c r="A127" s="14"/>
      <c r="B127" s="53" t="s">
        <v>67</v>
      </c>
      <c r="C127" s="54">
        <v>5186.5</v>
      </c>
    </row>
    <row r="128" spans="1:3" s="19" customFormat="1" ht="16.5" customHeight="1">
      <c r="A128" s="14"/>
      <c r="B128" s="53" t="s">
        <v>67</v>
      </c>
      <c r="C128" s="54">
        <v>42096.4</v>
      </c>
    </row>
    <row r="129" spans="1:3" s="19" customFormat="1" ht="16.5" customHeight="1">
      <c r="A129" s="14"/>
      <c r="B129" s="53" t="s">
        <v>67</v>
      </c>
      <c r="C129" s="54">
        <v>3030.5</v>
      </c>
    </row>
    <row r="130" spans="1:3" s="19" customFormat="1" ht="16.5" customHeight="1">
      <c r="A130" s="14"/>
      <c r="B130" s="53"/>
      <c r="C130" s="55">
        <f>SUM(C124:C129)</f>
        <v>123945.4</v>
      </c>
    </row>
    <row r="131" spans="1:3" s="19" customFormat="1" ht="16.5" customHeight="1">
      <c r="A131" s="14"/>
      <c r="B131" s="53" t="s">
        <v>68</v>
      </c>
      <c r="C131" s="54">
        <v>43200</v>
      </c>
    </row>
    <row r="132" spans="1:3" s="19" customFormat="1" ht="16.5" customHeight="1">
      <c r="A132" s="14"/>
      <c r="B132" s="53"/>
      <c r="C132" s="55">
        <f>SUM(C131)</f>
        <v>43200</v>
      </c>
    </row>
    <row r="133" spans="1:3" s="19" customFormat="1" ht="16.5" customHeight="1">
      <c r="A133" s="14">
        <v>26</v>
      </c>
      <c r="B133" s="15" t="s">
        <v>24</v>
      </c>
      <c r="C133" s="29">
        <f>SUM(C138+C140+C142+C145)</f>
        <v>3303662.7800000003</v>
      </c>
    </row>
    <row r="134" spans="1:3" s="19" customFormat="1" ht="16.5" customHeight="1">
      <c r="A134" s="14"/>
      <c r="B134" s="53" t="s">
        <v>58</v>
      </c>
      <c r="C134" s="54">
        <v>352000</v>
      </c>
    </row>
    <row r="135" spans="1:3" s="19" customFormat="1" ht="16.5" customHeight="1">
      <c r="A135" s="14"/>
      <c r="B135" s="53" t="s">
        <v>58</v>
      </c>
      <c r="C135" s="54">
        <v>651200</v>
      </c>
    </row>
    <row r="136" spans="1:3" s="19" customFormat="1" ht="16.5" customHeight="1">
      <c r="A136" s="14"/>
      <c r="B136" s="53" t="s">
        <v>58</v>
      </c>
      <c r="C136" s="54">
        <v>906675</v>
      </c>
    </row>
    <row r="137" spans="1:3" s="19" customFormat="1" ht="16.5" customHeight="1">
      <c r="A137" s="14"/>
      <c r="B137" s="53" t="s">
        <v>58</v>
      </c>
      <c r="C137" s="54">
        <v>343200</v>
      </c>
    </row>
    <row r="138" spans="1:3" s="19" customFormat="1" ht="16.5" customHeight="1">
      <c r="A138" s="14"/>
      <c r="B138" s="53"/>
      <c r="C138" s="55">
        <f>SUM(C134:C137)</f>
        <v>2253075</v>
      </c>
    </row>
    <row r="139" spans="1:3" s="19" customFormat="1" ht="16.5" customHeight="1">
      <c r="A139" s="14"/>
      <c r="B139" s="53" t="s">
        <v>48</v>
      </c>
      <c r="C139" s="54">
        <v>14953.18</v>
      </c>
    </row>
    <row r="140" spans="1:3" s="19" customFormat="1" ht="16.5" customHeight="1">
      <c r="A140" s="14"/>
      <c r="B140" s="53"/>
      <c r="C140" s="55">
        <f>SUM(C139)</f>
        <v>14953.18</v>
      </c>
    </row>
    <row r="141" spans="1:3" s="19" customFormat="1" ht="16.5" customHeight="1">
      <c r="A141" s="14"/>
      <c r="B141" s="53" t="s">
        <v>59</v>
      </c>
      <c r="C141" s="54">
        <v>37494.6</v>
      </c>
    </row>
    <row r="142" spans="1:3" s="19" customFormat="1" ht="16.5" customHeight="1">
      <c r="A142" s="14"/>
      <c r="B142" s="53"/>
      <c r="C142" s="55">
        <f>SUM(C141)</f>
        <v>37494.6</v>
      </c>
    </row>
    <row r="143" spans="1:3" s="19" customFormat="1" ht="16.5" customHeight="1">
      <c r="A143" s="14"/>
      <c r="B143" s="53" t="s">
        <v>60</v>
      </c>
      <c r="C143" s="54">
        <v>740740</v>
      </c>
    </row>
    <row r="144" spans="1:3" s="19" customFormat="1" ht="16.5" customHeight="1">
      <c r="A144" s="14"/>
      <c r="B144" s="53" t="s">
        <v>60</v>
      </c>
      <c r="C144" s="54">
        <v>257400</v>
      </c>
    </row>
    <row r="145" spans="1:3" s="19" customFormat="1" ht="16.5" customHeight="1">
      <c r="A145" s="14"/>
      <c r="B145" s="53"/>
      <c r="C145" s="55">
        <f>SUM(C143:C144)</f>
        <v>998140</v>
      </c>
    </row>
    <row r="146" spans="1:3" s="20" customFormat="1">
      <c r="A146" s="14">
        <v>27</v>
      </c>
      <c r="B146" s="15" t="s">
        <v>26</v>
      </c>
      <c r="C146" s="37">
        <v>0</v>
      </c>
    </row>
    <row r="147" spans="1:3" s="19" customFormat="1">
      <c r="A147" s="14">
        <v>28</v>
      </c>
      <c r="B147" s="15" t="s">
        <v>39</v>
      </c>
      <c r="C147" s="27">
        <v>0</v>
      </c>
    </row>
    <row r="148" spans="1:3" s="19" customFormat="1">
      <c r="A148" s="14">
        <v>29</v>
      </c>
      <c r="B148" s="15" t="s">
        <v>31</v>
      </c>
      <c r="C148" s="31">
        <v>0</v>
      </c>
    </row>
    <row r="149" spans="1:3" s="19" customFormat="1">
      <c r="A149" s="14">
        <v>30</v>
      </c>
      <c r="B149" s="49" t="s">
        <v>41</v>
      </c>
      <c r="C149" s="50">
        <v>0</v>
      </c>
    </row>
    <row r="150" spans="1:3" s="19" customFormat="1">
      <c r="A150" s="30">
        <v>31</v>
      </c>
      <c r="B150" s="15" t="s">
        <v>36</v>
      </c>
      <c r="C150" s="29">
        <v>0</v>
      </c>
    </row>
    <row r="151" spans="1:3" s="39" customFormat="1">
      <c r="A151" s="41">
        <v>32</v>
      </c>
      <c r="B151" s="15" t="s">
        <v>42</v>
      </c>
      <c r="C151" s="46">
        <v>0</v>
      </c>
    </row>
    <row r="152" spans="1:3" s="40" customFormat="1">
      <c r="A152" s="41">
        <v>33</v>
      </c>
      <c r="B152" s="15" t="s">
        <v>44</v>
      </c>
      <c r="C152" s="38">
        <v>0</v>
      </c>
    </row>
    <row r="153" spans="1:3" s="19" customFormat="1">
      <c r="A153" s="14">
        <v>34</v>
      </c>
      <c r="B153" s="15" t="s">
        <v>38</v>
      </c>
      <c r="C153" s="47">
        <v>0</v>
      </c>
    </row>
    <row r="154" spans="1:3" s="19" customFormat="1">
      <c r="A154" s="14">
        <v>35</v>
      </c>
      <c r="B154" s="49" t="s">
        <v>27</v>
      </c>
      <c r="C154" s="52">
        <f>SUM(C156)</f>
        <v>201416.32000000001</v>
      </c>
    </row>
    <row r="155" spans="1:3" s="19" customFormat="1">
      <c r="A155" s="14"/>
      <c r="B155" s="72" t="s">
        <v>72</v>
      </c>
      <c r="C155" s="73">
        <v>201416.32000000001</v>
      </c>
    </row>
    <row r="156" spans="1:3" s="19" customFormat="1">
      <c r="A156" s="14"/>
      <c r="B156" s="49"/>
      <c r="C156" s="74">
        <f>SUM(C155)</f>
        <v>201416.32000000001</v>
      </c>
    </row>
    <row r="157" spans="1:3" s="19" customFormat="1" ht="21.75" customHeight="1">
      <c r="A157" s="14">
        <v>36</v>
      </c>
      <c r="B157" s="15" t="s">
        <v>43</v>
      </c>
      <c r="C157" s="27">
        <v>0</v>
      </c>
    </row>
    <row r="158" spans="1:3" s="19" customFormat="1">
      <c r="A158" s="14">
        <v>37</v>
      </c>
      <c r="B158" s="15" t="s">
        <v>32</v>
      </c>
      <c r="C158" s="44">
        <v>0</v>
      </c>
    </row>
    <row r="159" spans="1:3" s="19" customFormat="1">
      <c r="A159" s="14">
        <v>38</v>
      </c>
      <c r="B159" s="15" t="s">
        <v>15</v>
      </c>
      <c r="C159" s="29">
        <v>0</v>
      </c>
    </row>
    <row r="160" spans="1:3" s="19" customFormat="1">
      <c r="A160" s="14">
        <v>39</v>
      </c>
      <c r="B160" s="8" t="s">
        <v>40</v>
      </c>
      <c r="C160" s="43">
        <v>0</v>
      </c>
    </row>
    <row r="161" spans="1:3" s="19" customFormat="1">
      <c r="A161" s="14">
        <v>40</v>
      </c>
      <c r="B161" s="8" t="s">
        <v>11</v>
      </c>
      <c r="C161" s="29">
        <v>11917469.939999999</v>
      </c>
    </row>
    <row r="162" spans="1:3">
      <c r="C162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2025-11-17T11:49:00Z</dcterms:modified>
</cp:coreProperties>
</file>